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B7FE6334-C1A2-E50D-BD3D-5F4D41BBC2E3}"/>
  <workbookPr codeName="ThisWorkbook"/>
  <bookViews>
    <workbookView xWindow="405" yWindow="195" windowWidth="17970" windowHeight="7785" tabRatio="890"/>
  </bookViews>
  <sheets>
    <sheet name="Table 1" sheetId="1" r:id="rId1"/>
    <sheet name="Tables1_2_3" sheetId="39" r:id="rId2"/>
    <sheet name="Table 4" sheetId="40" r:id="rId3"/>
    <sheet name="Table 5" sheetId="13" r:id="rId4"/>
    <sheet name="Table 6" sheetId="20" r:id="rId5"/>
    <sheet name="Table 7" sheetId="14" r:id="rId6"/>
    <sheet name="Table 8" sheetId="15" r:id="rId7"/>
    <sheet name="Table 9" sheetId="12" r:id="rId8"/>
    <sheet name="Table 10a" sheetId="16" r:id="rId9"/>
    <sheet name="Table 10b" sheetId="34" r:id="rId10"/>
  </sheets>
  <definedNames>
    <definedName name="_xlnm.Print_Area" localSheetId="4">'Table 6'!$A$1:$M$24</definedName>
    <definedName name="_xlnm.Print_Area" localSheetId="5">'Table 7'!$A$1:$R$44</definedName>
    <definedName name="_xlnm.Print_Area" localSheetId="6">'Table 8'!$A$1:$S$45</definedName>
    <definedName name="_xlnm.Print_Area" localSheetId="7">'Table 9'!$A$1:$S$46</definedName>
    <definedName name="_xlnm.Print_Area" localSheetId="1">Tables1_2_3!$A$3:$O$165</definedName>
    <definedName name="_xlnm.Print_Titles" localSheetId="1">Tables1_2_3!$3:$7</definedName>
  </definedNames>
  <calcPr calcId="145621"/>
</workbook>
</file>

<file path=xl/calcChain.xml><?xml version="1.0" encoding="utf-8"?>
<calcChain xmlns="http://schemas.openxmlformats.org/spreadsheetml/2006/main">
  <c r="O35" i="12" l="1"/>
  <c r="O23" i="12"/>
  <c r="O18" i="12"/>
  <c r="O6" i="12"/>
  <c r="O35" i="15"/>
  <c r="O23" i="15"/>
  <c r="O18" i="15"/>
  <c r="O6" i="15"/>
  <c r="O35" i="14"/>
  <c r="O23" i="14"/>
  <c r="O18" i="14"/>
  <c r="O6" i="14"/>
  <c r="C158" i="39"/>
  <c r="C159" i="39"/>
  <c r="C160" i="39"/>
  <c r="C161" i="39"/>
  <c r="C162" i="39"/>
  <c r="C163" i="39"/>
  <c r="C164" i="39"/>
  <c r="C165" i="39"/>
  <c r="C144" i="39"/>
  <c r="C145" i="39"/>
  <c r="C146" i="39"/>
  <c r="C147" i="39"/>
  <c r="C148" i="39"/>
  <c r="C149" i="39"/>
  <c r="C150" i="39"/>
  <c r="C151" i="39"/>
  <c r="C152" i="39"/>
  <c r="C154" i="39"/>
  <c r="C155" i="39"/>
  <c r="C156" i="39"/>
  <c r="C128" i="39"/>
  <c r="C129" i="39"/>
  <c r="C130" i="39"/>
  <c r="C131" i="39"/>
  <c r="C132" i="39"/>
  <c r="C133" i="39"/>
  <c r="C134" i="39"/>
  <c r="C135" i="39"/>
  <c r="C136" i="39"/>
  <c r="C137" i="39"/>
  <c r="C139" i="39"/>
  <c r="C140" i="39"/>
  <c r="C141" i="39"/>
  <c r="C142" i="39"/>
  <c r="C143" i="39"/>
  <c r="C114" i="39"/>
  <c r="C115" i="39"/>
  <c r="C116" i="39"/>
  <c r="C117" i="39"/>
  <c r="C118" i="39"/>
  <c r="C119" i="39"/>
  <c r="C120" i="39"/>
  <c r="C121" i="39"/>
  <c r="C122" i="39"/>
  <c r="C123" i="39"/>
  <c r="C125" i="39"/>
  <c r="C126" i="39"/>
  <c r="C127" i="39"/>
  <c r="C98" i="39"/>
  <c r="C99" i="39"/>
  <c r="C101" i="39"/>
  <c r="C102" i="39"/>
  <c r="C103" i="39"/>
  <c r="C104" i="39"/>
  <c r="C105" i="39"/>
  <c r="C106" i="39"/>
  <c r="C107" i="39"/>
  <c r="C108" i="39"/>
  <c r="C109" i="39"/>
  <c r="C110" i="39"/>
  <c r="C111" i="39"/>
  <c r="C112" i="39"/>
  <c r="C75" i="39"/>
  <c r="C76" i="39"/>
  <c r="C77" i="39"/>
  <c r="C78" i="39"/>
  <c r="C79" i="39"/>
  <c r="C80" i="39"/>
  <c r="C81" i="39"/>
  <c r="C82" i="39"/>
  <c r="C83" i="39"/>
  <c r="C84" i="39"/>
  <c r="C85" i="39"/>
  <c r="C86" i="39"/>
  <c r="C88" i="39"/>
  <c r="C89" i="39"/>
  <c r="C90" i="39"/>
  <c r="C91" i="39"/>
  <c r="C92" i="39"/>
  <c r="C93" i="39"/>
  <c r="C94" i="39"/>
  <c r="C95" i="39"/>
  <c r="C96" i="39"/>
  <c r="C97" i="39"/>
  <c r="C56" i="39"/>
  <c r="C57" i="39"/>
  <c r="C58" i="39"/>
  <c r="C59" i="39"/>
  <c r="C60" i="39"/>
  <c r="C61" i="39"/>
  <c r="C62" i="39"/>
  <c r="C63" i="39"/>
  <c r="C64" i="39"/>
  <c r="C65" i="39"/>
  <c r="C66" i="39"/>
  <c r="C67" i="39"/>
  <c r="C68" i="39"/>
  <c r="C69" i="39"/>
  <c r="C70" i="39"/>
  <c r="C72" i="39"/>
  <c r="C73" i="39"/>
  <c r="C74" i="39"/>
  <c r="C34" i="39"/>
  <c r="C35" i="39"/>
  <c r="C37" i="39"/>
  <c r="C38" i="39"/>
  <c r="C40" i="39"/>
  <c r="C41" i="39"/>
  <c r="C42" i="39"/>
  <c r="C43" i="39"/>
  <c r="C44" i="39"/>
  <c r="C45" i="39"/>
  <c r="C46" i="39"/>
  <c r="C47" i="39"/>
  <c r="C48" i="39"/>
  <c r="C49" i="39"/>
  <c r="C50" i="39"/>
  <c r="C51" i="39"/>
  <c r="C52" i="39"/>
  <c r="C53" i="39"/>
  <c r="C54" i="39"/>
  <c r="C19" i="39"/>
  <c r="C20" i="39"/>
  <c r="C21" i="39"/>
  <c r="C22" i="39"/>
  <c r="C23" i="39"/>
  <c r="C24" i="39"/>
  <c r="C25" i="39"/>
  <c r="C26" i="39"/>
  <c r="C27" i="39"/>
  <c r="C28" i="39"/>
  <c r="C31" i="39"/>
  <c r="C32" i="39"/>
  <c r="D165" i="39"/>
  <c r="D156" i="39"/>
  <c r="D158" i="39"/>
  <c r="D159" i="39"/>
  <c r="D160" i="39"/>
  <c r="D161" i="39"/>
  <c r="D162" i="39"/>
  <c r="D163" i="39"/>
  <c r="D164" i="39"/>
  <c r="D145" i="39"/>
  <c r="D146" i="39"/>
  <c r="D147" i="39"/>
  <c r="D148" i="39"/>
  <c r="D149" i="39"/>
  <c r="D150" i="39"/>
  <c r="D151" i="39"/>
  <c r="D152" i="39"/>
  <c r="D154" i="39"/>
  <c r="D155" i="39"/>
  <c r="D128" i="39"/>
  <c r="D129" i="39"/>
  <c r="D130" i="39"/>
  <c r="D131" i="39"/>
  <c r="D132" i="39"/>
  <c r="D133" i="39"/>
  <c r="D134" i="39"/>
  <c r="D135" i="39"/>
  <c r="D136" i="39"/>
  <c r="D137" i="39"/>
  <c r="D139" i="39"/>
  <c r="D140" i="39"/>
  <c r="D141" i="39"/>
  <c r="D142" i="39"/>
  <c r="D143" i="39"/>
  <c r="D144" i="39"/>
  <c r="D114" i="39"/>
  <c r="D115" i="39"/>
  <c r="D116" i="39"/>
  <c r="D117" i="39"/>
  <c r="D118" i="39"/>
  <c r="D119" i="39"/>
  <c r="D120" i="39"/>
  <c r="D121" i="39"/>
  <c r="D122" i="39"/>
  <c r="D123" i="39"/>
  <c r="D125" i="39"/>
  <c r="D126" i="39"/>
  <c r="D127" i="39"/>
  <c r="D88" i="39"/>
  <c r="D89" i="39"/>
  <c r="D90" i="39"/>
  <c r="D91" i="39"/>
  <c r="D92" i="39"/>
  <c r="D93" i="39"/>
  <c r="D94" i="39"/>
  <c r="D95" i="39"/>
  <c r="D96" i="39"/>
  <c r="D97" i="39"/>
  <c r="D98" i="39"/>
  <c r="D99" i="39"/>
  <c r="D101" i="39"/>
  <c r="D102" i="39"/>
  <c r="D103" i="39"/>
  <c r="D104" i="39"/>
  <c r="D105" i="39"/>
  <c r="D106" i="39"/>
  <c r="D107" i="39"/>
  <c r="D108" i="39"/>
  <c r="D109" i="39"/>
  <c r="D110" i="39"/>
  <c r="D111" i="39"/>
  <c r="D112" i="39"/>
  <c r="D72" i="39"/>
  <c r="D73" i="39"/>
  <c r="D74" i="39"/>
  <c r="D75" i="39"/>
  <c r="D76" i="39"/>
  <c r="D77" i="39"/>
  <c r="D78" i="39"/>
  <c r="D79" i="39"/>
  <c r="D80" i="39"/>
  <c r="D81" i="39"/>
  <c r="D82" i="39"/>
  <c r="D83" i="39"/>
  <c r="D84" i="39"/>
  <c r="D85" i="39"/>
  <c r="D86" i="39"/>
  <c r="D53" i="39"/>
  <c r="D54" i="39"/>
  <c r="D56" i="39"/>
  <c r="D57" i="39"/>
  <c r="D58" i="39"/>
  <c r="D59" i="39"/>
  <c r="D60" i="39"/>
  <c r="D61" i="39"/>
  <c r="D62" i="39"/>
  <c r="D63" i="39"/>
  <c r="D64" i="39"/>
  <c r="D65" i="39"/>
  <c r="D66" i="39"/>
  <c r="D67" i="39"/>
  <c r="D68" i="39"/>
  <c r="D69" i="39"/>
  <c r="D70" i="39"/>
  <c r="D31" i="39"/>
  <c r="D32" i="39"/>
  <c r="D34" i="39"/>
  <c r="D35" i="39"/>
  <c r="D37" i="39"/>
  <c r="D38" i="39"/>
  <c r="D40" i="39"/>
  <c r="D41" i="39"/>
  <c r="D42" i="39"/>
  <c r="D43" i="39"/>
  <c r="D44" i="39"/>
  <c r="D45" i="39"/>
  <c r="D46" i="39"/>
  <c r="D47" i="39"/>
  <c r="D48" i="39"/>
  <c r="D49" i="39"/>
  <c r="D50" i="39"/>
  <c r="D51" i="39"/>
  <c r="D52" i="39"/>
  <c r="D19" i="39"/>
  <c r="D20" i="39"/>
  <c r="D21" i="39"/>
  <c r="D22" i="39"/>
  <c r="D23" i="39"/>
  <c r="D24" i="39"/>
  <c r="D25" i="39"/>
  <c r="D26" i="39"/>
  <c r="D27" i="39"/>
  <c r="D28" i="39"/>
  <c r="C11" i="39"/>
  <c r="C12" i="39"/>
  <c r="C13" i="39"/>
  <c r="C14" i="39"/>
  <c r="C15" i="39"/>
  <c r="C16" i="39"/>
  <c r="C17" i="39"/>
  <c r="D11" i="39"/>
  <c r="D12" i="39"/>
  <c r="D13" i="39"/>
  <c r="D14" i="39"/>
  <c r="D15" i="39"/>
  <c r="D16" i="39"/>
  <c r="D17" i="39"/>
  <c r="N35" i="12"/>
  <c r="N23" i="12"/>
  <c r="N18" i="12"/>
  <c r="N6" i="12"/>
  <c r="N35" i="15"/>
  <c r="N23" i="15"/>
  <c r="N18" i="15"/>
  <c r="N6" i="15"/>
  <c r="N35" i="14"/>
  <c r="N23" i="14"/>
  <c r="N18" i="14"/>
  <c r="N6" i="14"/>
  <c r="C16" i="1"/>
  <c r="E26" i="15"/>
  <c r="C26" i="15"/>
  <c r="E9" i="15"/>
  <c r="C9" i="15"/>
  <c r="O16" i="1"/>
  <c r="M16" i="1"/>
  <c r="N16" i="1" s="1"/>
  <c r="L16" i="1"/>
  <c r="K16" i="1"/>
  <c r="J16" i="1"/>
  <c r="I16" i="1"/>
  <c r="H16" i="1"/>
  <c r="G16" i="1"/>
  <c r="F16" i="1"/>
  <c r="E16" i="1"/>
  <c r="D16" i="1"/>
  <c r="O4" i="1"/>
  <c r="M4" i="1"/>
  <c r="L4" i="1"/>
  <c r="K4" i="1"/>
  <c r="J4" i="1"/>
  <c r="I4" i="1"/>
  <c r="N4" i="1" s="1"/>
  <c r="H4" i="1"/>
  <c r="G4" i="1"/>
  <c r="F4" i="1"/>
  <c r="E4" i="1"/>
  <c r="D4" i="1"/>
  <c r="C4" i="1"/>
</calcChain>
</file>

<file path=xl/sharedStrings.xml><?xml version="1.0" encoding="utf-8"?>
<sst xmlns="http://schemas.openxmlformats.org/spreadsheetml/2006/main" count="718" uniqueCount="259">
  <si>
    <t>100%**</t>
  </si>
  <si>
    <t xml:space="preserve">Note: Even in cancer registries which rely on active notification of cases, cancer incidence figures do not reach stability for some years after the end of a given year because of a small but steady stream of late registrations, some </t>
  </si>
  <si>
    <t>For 1998, 1999 and 2000 reports the separate estimates for Northern and Yorkshire registries have been averaged</t>
  </si>
  <si>
    <t>GB average prior to 2002; England &amp; Scotland average in 1998 report</t>
  </si>
  <si>
    <t>Dataset variable</t>
  </si>
  <si>
    <t>UK average for 2003; GB average prior to 2003; England &amp; Scotland average in 1998 report</t>
  </si>
  <si>
    <t xml:space="preserve">For most, but not all registries, the analysis is of the diagnosis year two years prior to report publish year </t>
  </si>
  <si>
    <t>Site of primary growth</t>
  </si>
  <si>
    <t>Basis of diagnosis</t>
  </si>
  <si>
    <t>Wales did not submit any data until the report published in 1999</t>
  </si>
  <si>
    <t>Northern Ireland did not submit any data until the report published in 2002</t>
  </si>
  <si>
    <t>Note: 1998 report published data were not included here because the definition of "ONS Ready" changed from 1999 onwards</t>
  </si>
  <si>
    <t>GB average prior to 2002 published report</t>
  </si>
  <si>
    <t>*</t>
  </si>
  <si>
    <t>n/a</t>
  </si>
  <si>
    <t xml:space="preserve">     subsequently cancel/amend on their own database but have not yet sent these changes through to ONS</t>
  </si>
  <si>
    <t>Registry</t>
  </si>
  <si>
    <t>Population</t>
  </si>
  <si>
    <t>Oxford</t>
  </si>
  <si>
    <t>Scotland</t>
  </si>
  <si>
    <t>South &amp; West</t>
  </si>
  <si>
    <t>Thames</t>
  </si>
  <si>
    <t>NWCIS</t>
  </si>
  <si>
    <t>** Note: The % used in this table DIFFERS from the one used in table 1.</t>
  </si>
  <si>
    <r>
      <t>Northern &amp; Yorkshire</t>
    </r>
    <r>
      <rPr>
        <vertAlign val="superscript"/>
        <sz val="11"/>
        <rFont val="Arial"/>
        <family val="2"/>
      </rPr>
      <t>4</t>
    </r>
  </si>
  <si>
    <r>
      <t>Wales</t>
    </r>
    <r>
      <rPr>
        <vertAlign val="superscript"/>
        <sz val="11"/>
        <rFont val="Arial"/>
        <family val="2"/>
      </rPr>
      <t>7</t>
    </r>
  </si>
  <si>
    <r>
      <t>Northern Ireland</t>
    </r>
    <r>
      <rPr>
        <vertAlign val="superscript"/>
        <sz val="11"/>
        <rFont val="Arial"/>
        <family val="2"/>
      </rPr>
      <t>8</t>
    </r>
  </si>
  <si>
    <r>
      <t>UK</t>
    </r>
    <r>
      <rPr>
        <b/>
        <vertAlign val="superscript"/>
        <sz val="11"/>
        <rFont val="Arial"/>
        <family val="2"/>
      </rPr>
      <t>9</t>
    </r>
    <r>
      <rPr>
        <b/>
        <sz val="11"/>
        <rFont val="Arial"/>
        <family val="2"/>
      </rPr>
      <t xml:space="preserve"> Average</t>
    </r>
  </si>
  <si>
    <t>Trent</t>
  </si>
  <si>
    <t>Wales</t>
  </si>
  <si>
    <t>West Midlands</t>
  </si>
  <si>
    <t>Target:</t>
  </si>
  <si>
    <t>* All invasive cases excluding non-melanoma skin cancer</t>
  </si>
  <si>
    <t>Age 0-4</t>
  </si>
  <si>
    <t>Age 5-9</t>
  </si>
  <si>
    <t>Age 10-14</t>
  </si>
  <si>
    <t>M</t>
  </si>
  <si>
    <t>This table shows the % of cases with a Valid Known code on the database</t>
  </si>
  <si>
    <t>Patient's address</t>
  </si>
  <si>
    <t>Post code</t>
  </si>
  <si>
    <t>Sex</t>
  </si>
  <si>
    <t>Date of birth</t>
  </si>
  <si>
    <t>Anniversary (diagnosis) date</t>
  </si>
  <si>
    <t>Date of death (where dead)</t>
  </si>
  <si>
    <t>Type of growth</t>
  </si>
  <si>
    <t>Behaviour of growth</t>
  </si>
  <si>
    <t>NYCRIS</t>
  </si>
  <si>
    <t>Northern &amp; Yorkshire</t>
  </si>
  <si>
    <t>The % complete data were supplied via the management reports supplied quarterly by ONS, without any intervention</t>
  </si>
  <si>
    <t>Proportion (%) of registrations completed (ONS Ready) within 18 months of year end (Target: 100%*)</t>
  </si>
  <si>
    <t>The target for completeness was originally 90%. This changed to 100% for the 2000 diagnosis data, reported in 2002.</t>
  </si>
  <si>
    <t>**</t>
  </si>
  <si>
    <t>Trends in % Death Certificate Only</t>
  </si>
  <si>
    <t>Ethnicity</t>
  </si>
  <si>
    <t>ONS ready £</t>
  </si>
  <si>
    <t>% ONS ready***</t>
  </si>
  <si>
    <t xml:space="preserve">         of which first come to the attention of the registry through death certification</t>
  </si>
  <si>
    <t>North West</t>
  </si>
  <si>
    <t>Eastern</t>
  </si>
  <si>
    <t xml:space="preserve">     Additionally, Wales will have a target of 100% completeness within 12 months of the end of the calendar year</t>
  </si>
  <si>
    <t>** For the English and Welsh Registries, all cases diagnosed in a given calendar year should have been completed, entered onto the registry computer system and sent to ONS within 18 months of the end of the calendar year.</t>
  </si>
  <si>
    <t>Thames ^</t>
  </si>
  <si>
    <t xml:space="preserve">Proportion (%) of registrations received by ONS within 18 months </t>
  </si>
  <si>
    <t xml:space="preserve">  of year end (Target: 100%*)</t>
  </si>
  <si>
    <t xml:space="preserve">  (as percentage of the previous 3 complete years held by ONS**)</t>
  </si>
  <si>
    <t>Initial £</t>
  </si>
  <si>
    <t>Haematology</t>
  </si>
  <si>
    <r>
      <t>UK average</t>
    </r>
    <r>
      <rPr>
        <b/>
        <vertAlign val="superscript"/>
        <sz val="11"/>
        <rFont val="Arial"/>
        <family val="2"/>
      </rPr>
      <t>1</t>
    </r>
  </si>
  <si>
    <r>
      <t>England (average)</t>
    </r>
    <r>
      <rPr>
        <b/>
        <vertAlign val="superscript"/>
        <sz val="11"/>
        <rFont val="Arial"/>
        <family val="2"/>
      </rPr>
      <t>2</t>
    </r>
  </si>
  <si>
    <t xml:space="preserve">Most, but not all, registries' analysis is of the diagnosis year two years prior to report publish year </t>
  </si>
  <si>
    <r>
      <t xml:space="preserve">Year report published </t>
    </r>
    <r>
      <rPr>
        <b/>
        <vertAlign val="superscript"/>
        <sz val="11"/>
        <rFont val="Arial"/>
        <family val="2"/>
      </rPr>
      <t>2</t>
    </r>
  </si>
  <si>
    <r>
      <t xml:space="preserve">Year report published </t>
    </r>
    <r>
      <rPr>
        <b/>
        <vertAlign val="superscript"/>
        <sz val="11"/>
        <rFont val="Arial"/>
        <family val="2"/>
      </rPr>
      <t>1</t>
    </r>
  </si>
  <si>
    <r>
      <t>Treatment codes (% yes)</t>
    </r>
    <r>
      <rPr>
        <vertAlign val="superscript"/>
        <sz val="11"/>
        <rFont val="Arial"/>
        <family val="2"/>
      </rPr>
      <t xml:space="preserve"> 3</t>
    </r>
  </si>
  <si>
    <t>£ Initial covers cases where not all the basic information has been received or validity has not been confirmed. ONS ready is defined as "of a standard usable for analysis and in publications"</t>
  </si>
  <si>
    <t>by 06/07</t>
  </si>
  <si>
    <r>
      <t xml:space="preserve">Eastern </t>
    </r>
    <r>
      <rPr>
        <vertAlign val="superscript"/>
        <sz val="11"/>
        <rFont val="Arial"/>
        <family val="2"/>
      </rPr>
      <t>2</t>
    </r>
  </si>
  <si>
    <r>
      <t xml:space="preserve">North West </t>
    </r>
    <r>
      <rPr>
        <vertAlign val="superscript"/>
        <sz val="11"/>
        <rFont val="Arial"/>
        <family val="2"/>
      </rPr>
      <t>3</t>
    </r>
  </si>
  <si>
    <r>
      <t>Trent</t>
    </r>
    <r>
      <rPr>
        <vertAlign val="superscript"/>
        <sz val="11"/>
        <rFont val="Arial"/>
        <family val="2"/>
      </rPr>
      <t>5,6</t>
    </r>
  </si>
  <si>
    <r>
      <t>Trent</t>
    </r>
    <r>
      <rPr>
        <vertAlign val="superscript"/>
        <sz val="11"/>
        <rFont val="Arial"/>
        <family val="2"/>
      </rPr>
      <t>7</t>
    </r>
  </si>
  <si>
    <r>
      <t>Wales</t>
    </r>
    <r>
      <rPr>
        <vertAlign val="superscript"/>
        <sz val="11"/>
        <rFont val="Arial"/>
        <family val="2"/>
      </rPr>
      <t>8</t>
    </r>
  </si>
  <si>
    <r>
      <t>Northern Ireland</t>
    </r>
    <r>
      <rPr>
        <vertAlign val="superscript"/>
        <sz val="11"/>
        <rFont val="Arial"/>
        <family val="2"/>
      </rPr>
      <t>9</t>
    </r>
  </si>
  <si>
    <r>
      <t>UK</t>
    </r>
    <r>
      <rPr>
        <b/>
        <vertAlign val="superscript"/>
        <sz val="11"/>
        <rFont val="Arial"/>
        <family val="2"/>
      </rPr>
      <t>10</t>
    </r>
    <r>
      <rPr>
        <b/>
        <sz val="11"/>
        <rFont val="Arial"/>
        <family val="2"/>
      </rPr>
      <t xml:space="preserve"> Average</t>
    </r>
  </si>
  <si>
    <r>
      <t xml:space="preserve">Eastern </t>
    </r>
    <r>
      <rPr>
        <vertAlign val="superscript"/>
        <sz val="11"/>
        <rFont val="Arial"/>
        <family val="2"/>
      </rPr>
      <t>3,4</t>
    </r>
  </si>
  <si>
    <r>
      <t xml:space="preserve">North West </t>
    </r>
    <r>
      <rPr>
        <vertAlign val="superscript"/>
        <sz val="11"/>
        <rFont val="Arial"/>
        <family val="2"/>
      </rPr>
      <t>5</t>
    </r>
  </si>
  <si>
    <r>
      <t>Northern &amp; Yorkshire</t>
    </r>
    <r>
      <rPr>
        <vertAlign val="superscript"/>
        <sz val="11"/>
        <rFont val="Arial"/>
        <family val="2"/>
      </rPr>
      <t>6</t>
    </r>
  </si>
  <si>
    <r>
      <t>Thames</t>
    </r>
    <r>
      <rPr>
        <vertAlign val="superscript"/>
        <sz val="11"/>
        <rFont val="Arial"/>
        <family val="2"/>
      </rPr>
      <t>4</t>
    </r>
  </si>
  <si>
    <t>Thames did not receive any mortality data in 2001 and so were excluded from the england average for 2001 registrations in the 2003 report</t>
  </si>
  <si>
    <t>Thames did not receive any mortality data in 2001 and so an average cannot be obtained for the new combined area of Eastern or figures presented for Thames</t>
  </si>
  <si>
    <t>The definition of treatment was changed between the 1998 and 1999 report so the data for 1998 report is not shown. Hormone treatment has not been shown as the definition was changed again in the 2007 report</t>
  </si>
  <si>
    <t>Only grade for breast cancer has been shown, and the staging information been removed from the table since the definitions for which staging data should be collected/presented have changed in the 2007 report</t>
  </si>
  <si>
    <t>For all reports, the figures for NWCIS were produced by multiplying the office area-specific estimates for the old MCCR (NWCIS: Liverpool) and NWCR (NWCIS: Manchester) registries by the proportions of ONS Ready cases reported for each area for each year</t>
  </si>
  <si>
    <t>In 1998 Trent submitted data for 1997 registrations, which was too soon after the calendar year was completed so the figures are not shown</t>
  </si>
  <si>
    <t>Prior to the report published in 2000, Trent excluded DCOs from these calculations, artificially inflating the %MV reported - to avoid confusion, the figures for 1998 and 1999 have not been shown</t>
  </si>
  <si>
    <t>TABLE 1:</t>
  </si>
  <si>
    <r>
      <t>Patient's name</t>
    </r>
    <r>
      <rPr>
        <i/>
        <sz val="11"/>
        <rFont val="Arial"/>
        <family val="2"/>
      </rPr>
      <t xml:space="preserve"> </t>
    </r>
  </si>
  <si>
    <t>TABLE 7:</t>
  </si>
  <si>
    <r>
      <t>Wales</t>
    </r>
    <r>
      <rPr>
        <vertAlign val="superscript"/>
        <sz val="11"/>
        <rFont val="Arial"/>
        <family val="2"/>
      </rPr>
      <t>6</t>
    </r>
  </si>
  <si>
    <r>
      <t>Northern Ireland</t>
    </r>
    <r>
      <rPr>
        <vertAlign val="superscript"/>
        <sz val="11"/>
        <rFont val="Arial"/>
        <family val="2"/>
      </rPr>
      <t>7</t>
    </r>
  </si>
  <si>
    <r>
      <t>UK</t>
    </r>
    <r>
      <rPr>
        <b/>
        <vertAlign val="superscript"/>
        <sz val="11"/>
        <rFont val="Arial"/>
        <family val="2"/>
      </rPr>
      <t>8</t>
    </r>
    <r>
      <rPr>
        <b/>
        <sz val="11"/>
        <rFont val="Arial"/>
        <family val="2"/>
      </rPr>
      <t xml:space="preserve"> Average</t>
    </r>
  </si>
  <si>
    <r>
      <t xml:space="preserve">Unique Health Identifier </t>
    </r>
    <r>
      <rPr>
        <vertAlign val="superscript"/>
        <sz val="11"/>
        <rFont val="Arial"/>
        <family val="2"/>
      </rPr>
      <t>3</t>
    </r>
  </si>
  <si>
    <t>by 06/99</t>
  </si>
  <si>
    <t>by 06/00</t>
  </si>
  <si>
    <t>by 06/01</t>
  </si>
  <si>
    <t>by 06/02</t>
  </si>
  <si>
    <t>Trends in timeliness (as reported by registries)</t>
  </si>
  <si>
    <t>Trends in timeliness (as reported by ONS)</t>
  </si>
  <si>
    <t>% DCO: males (target: 2%)</t>
  </si>
  <si>
    <t>% DCO: females (target: 2%)</t>
  </si>
  <si>
    <t>Trends in % Microscopically verified</t>
  </si>
  <si>
    <t xml:space="preserve">% Microscopically verified: males </t>
  </si>
  <si>
    <t>% Microscopically verified: females</t>
  </si>
  <si>
    <t>Trends in Mortality : Incidence ratios</t>
  </si>
  <si>
    <t xml:space="preserve">Mortality : Incidence ratio - males </t>
  </si>
  <si>
    <t>Mortality : Incidence ratio - females</t>
  </si>
  <si>
    <t>Trends in completeness of the dataset - demographics and diagnostic details</t>
  </si>
  <si>
    <r>
      <t>Completeness of the dataset (UK Average</t>
    </r>
    <r>
      <rPr>
        <b/>
        <vertAlign val="superscript"/>
        <sz val="16"/>
        <rFont val="Arial"/>
        <family val="2"/>
      </rPr>
      <t>1</t>
    </r>
    <r>
      <rPr>
        <b/>
        <sz val="16"/>
        <rFont val="Arial"/>
        <family val="2"/>
      </rPr>
      <t>)</t>
    </r>
  </si>
  <si>
    <t>Trends in completeness of the dataset - treatment and prognostic tumour details</t>
  </si>
  <si>
    <t>by 06/03</t>
  </si>
  <si>
    <t>by 06/04</t>
  </si>
  <si>
    <t>by 06/05</t>
  </si>
  <si>
    <t>by 06/06</t>
  </si>
  <si>
    <t>NHS number (England Only)</t>
  </si>
  <si>
    <t>England (total)</t>
  </si>
  <si>
    <t>England (average)</t>
  </si>
  <si>
    <t>Northern Ireland</t>
  </si>
  <si>
    <t>UK Total</t>
  </si>
  <si>
    <t>by 06/08</t>
  </si>
  <si>
    <r>
      <t xml:space="preserve">     </t>
    </r>
    <r>
      <rPr>
        <sz val="11"/>
        <rFont val="Arial"/>
        <family val="2"/>
      </rPr>
      <t>All xnmsc - Therapeutic surgery</t>
    </r>
  </si>
  <si>
    <r>
      <t xml:space="preserve">     </t>
    </r>
    <r>
      <rPr>
        <sz val="11"/>
        <rFont val="Arial"/>
        <family val="2"/>
      </rPr>
      <t xml:space="preserve">All xnmsc - Chemotherapy </t>
    </r>
  </si>
  <si>
    <t>Eastern ^</t>
  </si>
  <si>
    <r>
      <t xml:space="preserve">Thames </t>
    </r>
    <r>
      <rPr>
        <vertAlign val="superscript"/>
        <sz val="11"/>
        <rFont val="Arial"/>
        <family val="2"/>
      </rPr>
      <t>2</t>
    </r>
  </si>
  <si>
    <t>Reports from 2007 reflect the boundary change between Eastern and Thames where Eastern includes Hertfordshire and Essex from 2007 onwards</t>
  </si>
  <si>
    <r>
      <t xml:space="preserve">Trent </t>
    </r>
    <r>
      <rPr>
        <vertAlign val="superscript"/>
        <sz val="11"/>
        <rFont val="Arial"/>
        <family val="2"/>
      </rPr>
      <t>5</t>
    </r>
  </si>
  <si>
    <t>NHS Number for England and Wales; CHI for Scotland and Health and Social Care Number for Northern Ireland</t>
  </si>
  <si>
    <r>
      <t xml:space="preserve">     </t>
    </r>
    <r>
      <rPr>
        <sz val="11"/>
        <rFont val="Arial"/>
        <family val="2"/>
      </rPr>
      <t xml:space="preserve">All xnmsc - Radiotherapy </t>
    </r>
    <r>
      <rPr>
        <vertAlign val="superscript"/>
        <sz val="11"/>
        <rFont val="Arial"/>
        <family val="2"/>
      </rPr>
      <t>4</t>
    </r>
  </si>
  <si>
    <r>
      <t xml:space="preserve">Grade - Breast cancer only </t>
    </r>
    <r>
      <rPr>
        <vertAlign val="superscript"/>
        <sz val="11"/>
        <rFont val="Arial"/>
        <family val="2"/>
      </rPr>
      <t>5</t>
    </r>
  </si>
  <si>
    <t>Standard Proforma for Reporting Registry Performance</t>
  </si>
  <si>
    <t>All xnmsc unless stated</t>
  </si>
  <si>
    <t xml:space="preserve">Table No. &amp; Parameters </t>
  </si>
  <si>
    <t xml:space="preserve">Target /Expected Value  </t>
  </si>
  <si>
    <t>UK Av</t>
  </si>
  <si>
    <t xml:space="preserve">England Average </t>
  </si>
  <si>
    <t>ECRIC</t>
  </si>
  <si>
    <t>OCIU</t>
  </si>
  <si>
    <t>SWCIS</t>
  </si>
  <si>
    <t>WMCIU</t>
  </si>
  <si>
    <t>WCISU</t>
  </si>
  <si>
    <t>NICR</t>
  </si>
  <si>
    <t>Table 1   Registrations and timeliness</t>
  </si>
  <si>
    <t>% ONS ready</t>
  </si>
  <si>
    <t>Table 2A   % change in registrations - males</t>
  </si>
  <si>
    <t>Melanoma of skin</t>
  </si>
  <si>
    <t>All xnmsc</t>
  </si>
  <si>
    <t>Table 2B   % change in registrations - females</t>
  </si>
  <si>
    <t>Table 2C   Childhood cancer incidence rates</t>
  </si>
  <si>
    <t xml:space="preserve">F </t>
  </si>
  <si>
    <t>All xnmsc M&lt;75</t>
  </si>
  <si>
    <t>All xnmsc M&gt;=75</t>
  </si>
  <si>
    <t>All xnmsc F&lt;75</t>
  </si>
  <si>
    <t>All xnmsc F&gt;=75</t>
  </si>
  <si>
    <t>Table 2F   % Zero survival (males &amp; females)</t>
  </si>
  <si>
    <t>Table 2G   % microscopically verified (males &amp; females)</t>
  </si>
  <si>
    <t>Table 2H   % Non-specificity of morphology codes for cases which are microscopically verified</t>
  </si>
  <si>
    <t>Table 2I   Mortality : Incidence ratios</t>
  </si>
  <si>
    <t xml:space="preserve">Table 3A   Completeness of the dataset - demographics and diagnostic details </t>
  </si>
  <si>
    <t>Patient's name</t>
  </si>
  <si>
    <t>Postcode</t>
  </si>
  <si>
    <t>Unique health identifier</t>
  </si>
  <si>
    <t xml:space="preserve">     Therapeutic Surgery (% yes)</t>
  </si>
  <si>
    <t xml:space="preserve">     Chemotherapy  (% yes)</t>
  </si>
  <si>
    <t xml:space="preserve">     Breast cancer - Hormone  (% yes)</t>
  </si>
  <si>
    <t xml:space="preserve">     Prostate cancer - Hormone  (% yes)</t>
  </si>
  <si>
    <t xml:space="preserve">     Breast cancer - % screen detected for ages 50-67</t>
  </si>
  <si>
    <t xml:space="preserve">     Breast cancer - % with full screening category for ages 50-67</t>
  </si>
  <si>
    <t xml:space="preserve">     Cervical cancer - % screen detected for ages 25-67</t>
  </si>
  <si>
    <t>Stage - Breast cancer - % with known Bloom and Richardson grade</t>
  </si>
  <si>
    <t>&gt;78%</t>
  </si>
  <si>
    <t>Stage - Breast cancer - % with known number of positive nodes</t>
  </si>
  <si>
    <t>&gt;65%</t>
  </si>
  <si>
    <t>Stage - Breast cancer - % with known invasive size</t>
  </si>
  <si>
    <t>Stage - Breast cancer - % with known NPI score</t>
  </si>
  <si>
    <t>Stage - Colorectal cancer - % with known pathological Dukes stage</t>
  </si>
  <si>
    <t>&gt;74%</t>
  </si>
  <si>
    <t>Stage - Cervical cancer - % with complete FIGO stage</t>
  </si>
  <si>
    <t>&gt;70%</t>
  </si>
  <si>
    <t>Stage - Melanoma of the skin cancer - % with known Breslow thickness</t>
  </si>
  <si>
    <t>&gt;80%</t>
  </si>
  <si>
    <t>Table 3B   Completeness of the dataset - treatment and screening information</t>
  </si>
  <si>
    <t>Table 3C   Completeness of the dataset - specific staging information including grade</t>
  </si>
  <si>
    <t>by 06/09</t>
  </si>
  <si>
    <t>Table 2D   % death certificate only (males &amp; females)</t>
  </si>
  <si>
    <t>Table 2E   % death certificate only (males &amp; females) for previous diagnosis year</t>
  </si>
  <si>
    <t>95% CI</t>
  </si>
  <si>
    <r>
      <t xml:space="preserve">100% </t>
    </r>
    <r>
      <rPr>
        <u/>
        <sz val="10"/>
        <rFont val="Arial"/>
        <family val="2"/>
      </rPr>
      <t>+</t>
    </r>
    <r>
      <rPr>
        <sz val="10"/>
        <rFont val="Arial"/>
        <family val="2"/>
      </rPr>
      <t>2%</t>
    </r>
  </si>
  <si>
    <t>Stage - Melanoma of the skin cancer - % with known Clark level</t>
  </si>
  <si>
    <t xml:space="preserve">     Radiotherapy  (% yes)</t>
  </si>
  <si>
    <t>^  Population defined using Lower Super Output Area populations for 2007 on UKACR website www.ukacr.org to the nearest thousand</t>
  </si>
  <si>
    <t>by 06/10</t>
  </si>
  <si>
    <t>2008 Numbers</t>
  </si>
  <si>
    <t>2008 (for new areas) ^</t>
  </si>
  <si>
    <t>All subsequent tables report on the diagnosis year 2008 and Scotland report on the diagnosis year 2007 unless otherwise stated.</t>
  </si>
  <si>
    <t>Registrations* and timeliness** reported by registries as at 30/06/10</t>
  </si>
  <si>
    <t>***The percentage classified as being ONS Ready is compared to the average number of registrations in 2005-2007</t>
  </si>
  <si>
    <t>Pr/09/01 Optic Nerve Glioma</t>
  </si>
  <si>
    <t>Pr/09/02 Sarcomatoid Carcinoma</t>
  </si>
  <si>
    <t>Pr/09/03 Melanocytic Tumour of Uncertain Malignant Potential (MELTUMP)</t>
  </si>
  <si>
    <t>Pr/09/04 Pancreatic Intraepithelial Neoplasia (PanIN)</t>
  </si>
  <si>
    <t>Pr/09/08 Primary Acquired Melanosis of Eye (PAM)</t>
  </si>
  <si>
    <t>Pr/09/09 Differentiated VIN</t>
  </si>
  <si>
    <t>Pr/09/10 Urine Cytology</t>
  </si>
  <si>
    <t>Pr/09/11 Clear Cell Renal Cell Carcinoma Kidney</t>
  </si>
  <si>
    <t>Pr/09/12 TCC diagnosed by TURP</t>
  </si>
  <si>
    <t>Pr/09/13 TCC and Small Cell Carcinoma of Bladder</t>
  </si>
  <si>
    <t>Pr/01/06 Tumours of the endometrium</t>
  </si>
  <si>
    <t>Pr/10/01 T-Cell Granular Lymphocytic Leukaemia</t>
  </si>
  <si>
    <t>Po/98/01 Microinvasive Cancer</t>
  </si>
  <si>
    <t>Pr/08/03 Coding of Lobular Neoplasia</t>
  </si>
  <si>
    <t>Pr/09/05 In Situ Skin Registrations</t>
  </si>
  <si>
    <t>Pr/09/06 Figo Staging</t>
  </si>
  <si>
    <t>Pr/09/07 Lung staging TNM7</t>
  </si>
  <si>
    <t>Po/00/04  Mixed Epithelial tumours of the Ovary</t>
  </si>
  <si>
    <t>Pr/10/02 Early Stromal Invasion of Cervix (ESI)</t>
  </si>
  <si>
    <t>Pr/10/03 Myelofibrosis</t>
  </si>
  <si>
    <t>Target/Expected value not met</t>
  </si>
  <si>
    <t>Yes</t>
  </si>
  <si>
    <t>No</t>
  </si>
  <si>
    <t xml:space="preserve">TABLE 5:   </t>
  </si>
  <si>
    <t xml:space="preserve">TABLE 6:     </t>
  </si>
  <si>
    <t>TABLE 8:</t>
  </si>
  <si>
    <t xml:space="preserve">TABLE 9:     </t>
  </si>
  <si>
    <t>TABLE 10A:</t>
  </si>
  <si>
    <t>TABLE 10B:</t>
  </si>
  <si>
    <t>Strange compared to UK/England</t>
  </si>
  <si>
    <t>red text</t>
  </si>
  <si>
    <t>UK/England do not meet target</t>
  </si>
  <si>
    <t>Bladder</t>
  </si>
  <si>
    <t>Colorectal</t>
  </si>
  <si>
    <t>Lung</t>
  </si>
  <si>
    <t>Breast Invasive</t>
  </si>
  <si>
    <t>Breast In Situ</t>
  </si>
  <si>
    <t>Cervix Invasive</t>
  </si>
  <si>
    <t>Cervix In Situ</t>
  </si>
  <si>
    <t>Prostate</t>
  </si>
  <si>
    <t>III-defined sites</t>
  </si>
  <si>
    <t>All xnmsc Male</t>
  </si>
  <si>
    <t>All xnmsc Female</t>
  </si>
  <si>
    <t>Wales received radiotherapy data from 2009 and so the UK average pre 2009 excludes Wales for radiotherapy</t>
  </si>
  <si>
    <t xml:space="preserve">     All xnmsc - any recorded treatment, ages 0-24</t>
  </si>
  <si>
    <t xml:space="preserve">     All xnmsc - any recorded treatment, ages 25-64</t>
  </si>
  <si>
    <t xml:space="preserve">     All xnmsc - any recorded treatment, ages 65+</t>
  </si>
  <si>
    <t xml:space="preserve">    Colorectal Cancer - any recorded treatment, ages 0-64</t>
  </si>
  <si>
    <t xml:space="preserve">    Colorectal Cancer - any recorded treatment, ages 65+</t>
  </si>
  <si>
    <t xml:space="preserve">    Female Breast Cancer - any recorded treatment, ages 0-64</t>
  </si>
  <si>
    <t xml:space="preserve">    Female Breast Cancer - any recorded treatment, ages 65+</t>
  </si>
  <si>
    <t xml:space="preserve">    Prostate Cancer - any recorded treatment, ages 0-64</t>
  </si>
  <si>
    <t xml:space="preserve">    Prostate Cancer - any recorded treatment, ages 65+</t>
  </si>
  <si>
    <t>Coding changes highlighted in grey have been agreed this year but have an implementation date of 01/01/2010 and so can still be commented on whether a cancer registry has implemented the change</t>
  </si>
  <si>
    <t>The above coding changes relate to when the change was agreed in the period 01/07/2009 to 30/06/2010</t>
  </si>
  <si>
    <t>Table 4   Coding changes from 01/07/2009 to 30/06/2010 that have been implemented at UK cancer registries (Yes/No)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</si>
</sst>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font>
    <font>
      <b/>
      <sz val="10"/>
      <name val="Arial"/>
      <family val="2"/>
    </font>
    <font>
      <sz val="10"/>
      <name val="Arial"/>
      <family val="2"/>
    </font>
    <font>
      <b/>
      <sz val="16"/>
      <name val="Arial"/>
      <family val="2"/>
    </font>
    <font>
      <b/>
      <sz val="10"/>
      <name val="Arial"/>
      <family val="2"/>
    </font>
    <font>
      <sz val="10"/>
      <name val="Arial"/>
      <family val="2"/>
    </font>
    <font>
      <sz val="8"/>
      <name val="Arial"/>
      <family val="2"/>
    </font>
    <font>
      <b/>
      <sz val="12"/>
      <name val="Arial"/>
      <family val="2"/>
    </font>
    <font>
      <sz val="9"/>
      <name val="Arial"/>
      <family val="2"/>
    </font>
    <font>
      <sz val="8"/>
      <color indexed="8"/>
      <name val="Arial"/>
      <family val="2"/>
    </font>
    <font>
      <i/>
      <sz val="10"/>
      <name val="Arial"/>
      <family val="2"/>
    </font>
    <font>
      <i/>
      <sz val="8"/>
      <name val="Arial"/>
      <family val="2"/>
    </font>
    <font>
      <vertAlign val="superscript"/>
      <sz val="10"/>
      <name val="Arial"/>
      <family val="2"/>
    </font>
    <font>
      <b/>
      <sz val="16"/>
      <name val="Arial"/>
      <family val="2"/>
    </font>
    <font>
      <b/>
      <vertAlign val="superscript"/>
      <sz val="16"/>
      <name val="Arial"/>
      <family val="2"/>
    </font>
    <font>
      <sz val="10"/>
      <color indexed="8"/>
      <name val="Arial"/>
      <family val="2"/>
    </font>
    <font>
      <sz val="11"/>
      <name val="Arial"/>
      <family val="2"/>
    </font>
    <font>
      <b/>
      <sz val="11"/>
      <name val="Arial"/>
      <family val="2"/>
    </font>
    <font>
      <b/>
      <vertAlign val="superscript"/>
      <sz val="11"/>
      <name val="Arial"/>
      <family val="2"/>
    </font>
    <font>
      <i/>
      <sz val="11"/>
      <name val="Arial"/>
      <family val="2"/>
    </font>
    <font>
      <vertAlign val="superscript"/>
      <sz val="11"/>
      <name val="Arial"/>
      <family val="2"/>
    </font>
    <font>
      <b/>
      <sz val="14"/>
      <name val="Arial"/>
      <family val="2"/>
    </font>
    <font>
      <sz val="8"/>
      <name val="Arial"/>
      <family val="2"/>
    </font>
    <font>
      <sz val="8"/>
      <color indexed="10"/>
      <name val="Arial"/>
      <family val="2"/>
    </font>
    <font>
      <b/>
      <sz val="10"/>
      <color indexed="10"/>
      <name val="Arial"/>
      <family val="2"/>
    </font>
    <font>
      <sz val="11"/>
      <name val="Lucida Sans Unicode"/>
      <family val="2"/>
    </font>
    <font>
      <u/>
      <sz val="10"/>
      <name val="Arial"/>
      <family val="2"/>
    </font>
    <font>
      <b/>
      <sz val="8"/>
      <name val="Arial"/>
      <family val="2"/>
    </font>
    <font>
      <sz val="10"/>
      <color indexed="10"/>
      <name val="Arial"/>
      <family val="2"/>
    </font>
    <font>
      <sz val="8"/>
      <name val="Arial"/>
      <family val="2"/>
    </font>
    <font>
      <sz val="11"/>
      <color theme="0"/>
      <name val="Calibri"/>
      <family val="2"/>
      <scheme val="minor"/>
    </font>
    <font>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theme="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3">
    <xf numFmtId="0" fontId="0" fillId="0" borderId="0"/>
    <xf numFmtId="0" fontId="30" fillId="8" borderId="0" applyNumberFormat="0" applyBorder="0" applyAlignment="0" applyProtection="0"/>
    <xf numFmtId="0" fontId="2" fillId="0" borderId="0"/>
  </cellStyleXfs>
  <cellXfs count="305">
    <xf numFmtId="0" fontId="0" fillId="0" borderId="0" xfId="0"/>
    <xf numFmtId="0" fontId="0" fillId="0" borderId="0" xfId="0" applyBorder="1"/>
    <xf numFmtId="0" fontId="3" fillId="0" borderId="0" xfId="0" applyFont="1"/>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xf numFmtId="0" fontId="5" fillId="0" borderId="0" xfId="0" applyFont="1" applyBorder="1"/>
    <xf numFmtId="0" fontId="4" fillId="0" borderId="1" xfId="0" applyFont="1" applyBorder="1"/>
    <xf numFmtId="0" fontId="6" fillId="0" borderId="0" xfId="0" applyFont="1"/>
    <xf numFmtId="0" fontId="5" fillId="0" borderId="0" xfId="0" applyFont="1" applyBorder="1" applyAlignment="1">
      <alignment horizontal="left"/>
    </xf>
    <xf numFmtId="0" fontId="1" fillId="0" borderId="0" xfId="0" applyFont="1" applyBorder="1" applyAlignment="1">
      <alignment horizontal="left"/>
    </xf>
    <xf numFmtId="0" fontId="7" fillId="0" borderId="0" xfId="0" applyFont="1" applyBorder="1"/>
    <xf numFmtId="164" fontId="7" fillId="0" borderId="0" xfId="0" applyNumberFormat="1" applyFont="1" applyBorder="1"/>
    <xf numFmtId="0" fontId="6" fillId="0" borderId="0" xfId="0" applyFont="1" applyBorder="1"/>
    <xf numFmtId="0" fontId="3" fillId="0" borderId="0" xfId="0" applyFont="1" applyBorder="1"/>
    <xf numFmtId="0" fontId="4" fillId="0" borderId="0" xfId="0" applyFont="1" applyBorder="1"/>
    <xf numFmtId="0" fontId="0" fillId="0" borderId="1" xfId="0" applyBorder="1"/>
    <xf numFmtId="0" fontId="2" fillId="0" borderId="0" xfId="0" applyFont="1"/>
    <xf numFmtId="0" fontId="6" fillId="0" borderId="0" xfId="0" applyFont="1" applyBorder="1" applyAlignment="1">
      <alignment horizontal="left"/>
    </xf>
    <xf numFmtId="0" fontId="11" fillId="0" borderId="0" xfId="0" applyFont="1" applyBorder="1"/>
    <xf numFmtId="0" fontId="11" fillId="0" borderId="0" xfId="0" applyFont="1"/>
    <xf numFmtId="1" fontId="0" fillId="0" borderId="0" xfId="0" applyNumberFormat="1"/>
    <xf numFmtId="164" fontId="5" fillId="0" borderId="0" xfId="0" applyNumberFormat="1" applyFont="1" applyBorder="1"/>
    <xf numFmtId="164" fontId="0" fillId="0" borderId="0" xfId="0" applyNumberFormat="1"/>
    <xf numFmtId="0" fontId="6" fillId="0" borderId="0" xfId="0" applyFont="1" applyFill="1" applyBorder="1"/>
    <xf numFmtId="49" fontId="6" fillId="0" borderId="0" xfId="0" applyNumberFormat="1" applyFont="1" applyAlignment="1"/>
    <xf numFmtId="3" fontId="5" fillId="0" borderId="0" xfId="0" applyNumberFormat="1" applyFont="1" applyBorder="1"/>
    <xf numFmtId="3" fontId="5" fillId="0" borderId="0" xfId="0" applyNumberFormat="1" applyFont="1" applyFill="1" applyBorder="1"/>
    <xf numFmtId="0" fontId="5" fillId="0" borderId="2" xfId="0" applyFont="1" applyBorder="1"/>
    <xf numFmtId="0" fontId="5" fillId="0" borderId="3" xfId="0" applyFont="1" applyBorder="1"/>
    <xf numFmtId="0" fontId="0" fillId="0" borderId="4" xfId="0" applyBorder="1"/>
    <xf numFmtId="0" fontId="4" fillId="0" borderId="0" xfId="0" applyFont="1"/>
    <xf numFmtId="9" fontId="1" fillId="0" borderId="0" xfId="0" applyNumberFormat="1" applyFont="1" applyAlignment="1">
      <alignment horizontal="right"/>
    </xf>
    <xf numFmtId="164" fontId="0" fillId="0" borderId="0" xfId="0" applyNumberFormat="1" applyBorder="1"/>
    <xf numFmtId="164" fontId="0" fillId="0" borderId="5" xfId="0" applyNumberFormat="1" applyBorder="1"/>
    <xf numFmtId="164" fontId="0" fillId="0" borderId="6" xfId="0" applyNumberFormat="1" applyBorder="1"/>
    <xf numFmtId="164" fontId="0" fillId="0" borderId="4" xfId="0" applyNumberFormat="1" applyBorder="1"/>
    <xf numFmtId="0" fontId="12" fillId="0" borderId="0" xfId="0" applyFont="1"/>
    <xf numFmtId="0" fontId="13" fillId="0" borderId="0" xfId="0" applyFont="1"/>
    <xf numFmtId="0" fontId="8" fillId="0" borderId="0" xfId="0" applyFont="1" applyBorder="1"/>
    <xf numFmtId="0" fontId="5" fillId="0" borderId="2" xfId="0" applyFont="1" applyFill="1" applyBorder="1"/>
    <xf numFmtId="0" fontId="9" fillId="0" borderId="0" xfId="0" applyFont="1"/>
    <xf numFmtId="0" fontId="4" fillId="0" borderId="0" xfId="0" applyFont="1" applyFill="1" applyBorder="1" applyAlignment="1">
      <alignment horizontal="center"/>
    </xf>
    <xf numFmtId="0" fontId="4" fillId="0" borderId="0" xfId="0" applyFont="1" applyFill="1" applyBorder="1" applyAlignment="1">
      <alignment horizontal="right"/>
    </xf>
    <xf numFmtId="1" fontId="4" fillId="0" borderId="0" xfId="0" applyNumberFormat="1" applyFont="1" applyBorder="1"/>
    <xf numFmtId="0" fontId="6" fillId="0" borderId="0" xfId="0" applyFont="1" applyBorder="1" applyAlignment="1">
      <alignment horizontal="right"/>
    </xf>
    <xf numFmtId="0" fontId="16" fillId="2" borderId="5" xfId="0" applyFont="1" applyFill="1" applyBorder="1" applyAlignment="1">
      <alignment horizontal="center"/>
    </xf>
    <xf numFmtId="0" fontId="17" fillId="0" borderId="1" xfId="0" applyFont="1" applyBorder="1"/>
    <xf numFmtId="0" fontId="16" fillId="0" borderId="2" xfId="0" applyFont="1" applyBorder="1"/>
    <xf numFmtId="0" fontId="16" fillId="0" borderId="3" xfId="0" applyFont="1" applyBorder="1"/>
    <xf numFmtId="0" fontId="16" fillId="0" borderId="7" xfId="0" applyFont="1" applyBorder="1"/>
    <xf numFmtId="0" fontId="16" fillId="0" borderId="1" xfId="0" applyFont="1" applyBorder="1"/>
    <xf numFmtId="0" fontId="3" fillId="0" borderId="4" xfId="0" applyFont="1" applyBorder="1"/>
    <xf numFmtId="0" fontId="17" fillId="2" borderId="8" xfId="0" applyFont="1" applyFill="1" applyBorder="1" applyAlignment="1">
      <alignment horizontal="center"/>
    </xf>
    <xf numFmtId="0" fontId="17" fillId="0" borderId="3" xfId="0" applyFont="1" applyBorder="1"/>
    <xf numFmtId="0" fontId="17" fillId="0" borderId="2" xfId="0" applyFont="1" applyBorder="1"/>
    <xf numFmtId="0" fontId="21" fillId="0" borderId="0" xfId="0" applyFont="1"/>
    <xf numFmtId="0" fontId="10" fillId="0" borderId="3" xfId="0" applyFont="1" applyBorder="1"/>
    <xf numFmtId="0" fontId="24" fillId="0" borderId="0" xfId="0" applyFont="1"/>
    <xf numFmtId="0" fontId="23" fillId="0" borderId="0" xfId="0" applyFont="1"/>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1" fontId="4" fillId="0" borderId="13" xfId="0" applyNumberFormat="1" applyFont="1" applyFill="1" applyBorder="1"/>
    <xf numFmtId="3" fontId="4" fillId="0" borderId="13" xfId="0" applyNumberFormat="1" applyFont="1" applyFill="1" applyBorder="1"/>
    <xf numFmtId="0" fontId="17" fillId="3" borderId="14" xfId="0" applyFont="1" applyFill="1" applyBorder="1" applyAlignment="1">
      <alignment horizontal="center"/>
    </xf>
    <xf numFmtId="0" fontId="16" fillId="3" borderId="12" xfId="0" applyFont="1" applyFill="1" applyBorder="1" applyAlignment="1">
      <alignment horizontal="center"/>
    </xf>
    <xf numFmtId="0" fontId="17" fillId="3" borderId="15" xfId="0" applyFont="1" applyFill="1" applyBorder="1"/>
    <xf numFmtId="0" fontId="17" fillId="3" borderId="16" xfId="0" applyFont="1" applyFill="1" applyBorder="1"/>
    <xf numFmtId="0" fontId="17" fillId="3" borderId="16" xfId="0" applyFont="1" applyFill="1" applyBorder="1" applyAlignment="1">
      <alignment horizontal="center"/>
    </xf>
    <xf numFmtId="0" fontId="17" fillId="3" borderId="17" xfId="0" applyFont="1" applyFill="1" applyBorder="1" applyAlignment="1">
      <alignment horizontal="center"/>
    </xf>
    <xf numFmtId="0" fontId="16" fillId="3" borderId="6" xfId="0" applyFont="1" applyFill="1" applyBorder="1"/>
    <xf numFmtId="0" fontId="16" fillId="3" borderId="4" xfId="0" applyFont="1" applyFill="1" applyBorder="1"/>
    <xf numFmtId="0" fontId="17" fillId="3" borderId="4" xfId="0" applyFont="1" applyFill="1" applyBorder="1" applyAlignment="1">
      <alignment horizontal="center"/>
    </xf>
    <xf numFmtId="0" fontId="17" fillId="3" borderId="18" xfId="0" applyFont="1" applyFill="1" applyBorder="1" applyAlignment="1">
      <alignment horizontal="center"/>
    </xf>
    <xf numFmtId="0" fontId="17" fillId="0" borderId="19" xfId="0" applyFont="1" applyBorder="1"/>
    <xf numFmtId="0" fontId="17" fillId="0" borderId="20" xfId="0" applyFont="1" applyBorder="1"/>
    <xf numFmtId="164" fontId="17" fillId="0" borderId="12" xfId="0" applyNumberFormat="1" applyFont="1" applyBorder="1"/>
    <xf numFmtId="0" fontId="16" fillId="0" borderId="21" xfId="0" applyFont="1" applyBorder="1"/>
    <xf numFmtId="0" fontId="16" fillId="0" borderId="22" xfId="0" applyFont="1" applyBorder="1"/>
    <xf numFmtId="164" fontId="16" fillId="0" borderId="13" xfId="0" applyNumberFormat="1" applyFont="1" applyBorder="1"/>
    <xf numFmtId="164" fontId="16" fillId="0" borderId="13" xfId="0" applyNumberFormat="1" applyFont="1" applyBorder="1" applyAlignment="1">
      <alignment horizontal="right"/>
    </xf>
    <xf numFmtId="0" fontId="16" fillId="0" borderId="23" xfId="0" applyFont="1" applyBorder="1"/>
    <xf numFmtId="0" fontId="16" fillId="0" borderId="13" xfId="0" applyFont="1" applyBorder="1"/>
    <xf numFmtId="0" fontId="17" fillId="0" borderId="13" xfId="0" applyFont="1" applyBorder="1"/>
    <xf numFmtId="0" fontId="17" fillId="0" borderId="21" xfId="0" applyFont="1" applyBorder="1"/>
    <xf numFmtId="164" fontId="17" fillId="0" borderId="13" xfId="0" applyNumberFormat="1" applyFont="1" applyBorder="1"/>
    <xf numFmtId="0" fontId="17" fillId="0" borderId="23" xfId="0" applyFont="1" applyBorder="1"/>
    <xf numFmtId="0" fontId="16" fillId="0" borderId="13" xfId="0" applyFont="1" applyBorder="1" applyAlignment="1">
      <alignment horizontal="right"/>
    </xf>
    <xf numFmtId="164" fontId="16" fillId="0" borderId="12" xfId="0" applyNumberFormat="1" applyFont="1" applyBorder="1"/>
    <xf numFmtId="164" fontId="16" fillId="0" borderId="12" xfId="0" applyNumberFormat="1" applyFont="1" applyBorder="1" applyAlignment="1">
      <alignment horizontal="right"/>
    </xf>
    <xf numFmtId="0" fontId="17" fillId="3" borderId="14" xfId="0" applyFont="1" applyFill="1" applyBorder="1"/>
    <xf numFmtId="0" fontId="17" fillId="3" borderId="9" xfId="0" applyFont="1" applyFill="1" applyBorder="1"/>
    <xf numFmtId="0" fontId="16" fillId="3" borderId="19" xfId="0" applyFont="1" applyFill="1" applyBorder="1"/>
    <xf numFmtId="0" fontId="16" fillId="3" borderId="20" xfId="0" applyFont="1" applyFill="1" applyBorder="1"/>
    <xf numFmtId="0" fontId="17" fillId="3" borderId="6" xfId="0" applyFont="1" applyFill="1" applyBorder="1" applyAlignment="1">
      <alignment horizontal="center"/>
    </xf>
    <xf numFmtId="0" fontId="16" fillId="4" borderId="21" xfId="0" applyFont="1" applyFill="1" applyBorder="1"/>
    <xf numFmtId="0" fontId="25" fillId="0" borderId="13" xfId="0" applyFont="1" applyBorder="1"/>
    <xf numFmtId="0" fontId="2" fillId="0" borderId="1" xfId="0" applyFont="1" applyBorder="1" applyAlignment="1">
      <alignment horizontal="right"/>
    </xf>
    <xf numFmtId="0" fontId="2" fillId="0" borderId="1" xfId="0" applyFont="1" applyFill="1" applyBorder="1" applyAlignment="1">
      <alignment horizontal="right"/>
    </xf>
    <xf numFmtId="0" fontId="2" fillId="5" borderId="1" xfId="0" applyFont="1" applyFill="1" applyBorder="1" applyAlignment="1">
      <alignment horizontal="right"/>
    </xf>
    <xf numFmtId="0" fontId="2" fillId="0" borderId="8" xfId="0" applyFont="1" applyBorder="1"/>
    <xf numFmtId="0" fontId="2" fillId="0" borderId="24" xfId="0" applyFont="1" applyBorder="1"/>
    <xf numFmtId="0" fontId="2" fillId="0" borderId="5" xfId="0" applyFont="1" applyBorder="1"/>
    <xf numFmtId="0" fontId="2" fillId="0" borderId="2" xfId="0" applyFont="1" applyBorder="1"/>
    <xf numFmtId="0" fontId="2" fillId="0" borderId="3" xfId="0" applyFont="1" applyBorder="1" applyAlignment="1">
      <alignment horizontal="right"/>
    </xf>
    <xf numFmtId="0" fontId="0" fillId="0" borderId="3" xfId="0" applyBorder="1"/>
    <xf numFmtId="1" fontId="4" fillId="0" borderId="14" xfId="0" applyNumberFormat="1" applyFont="1" applyFill="1" applyBorder="1"/>
    <xf numFmtId="3" fontId="2" fillId="0" borderId="1" xfId="0" applyNumberFormat="1" applyFont="1" applyBorder="1" applyAlignment="1">
      <alignment horizontal="right"/>
    </xf>
    <xf numFmtId="2" fontId="17" fillId="0" borderId="12" xfId="0" applyNumberFormat="1" applyFont="1" applyBorder="1"/>
    <xf numFmtId="2" fontId="16" fillId="0" borderId="13" xfId="0" applyNumberFormat="1" applyFont="1" applyBorder="1"/>
    <xf numFmtId="2" fontId="16" fillId="0" borderId="13" xfId="0" applyNumberFormat="1" applyFont="1" applyBorder="1" applyAlignment="1">
      <alignment horizontal="right"/>
    </xf>
    <xf numFmtId="2" fontId="17" fillId="0" borderId="13" xfId="0" applyNumberFormat="1" applyFont="1" applyBorder="1"/>
    <xf numFmtId="2" fontId="16" fillId="0" borderId="12" xfId="0" applyNumberFormat="1" applyFont="1" applyBorder="1" applyAlignment="1">
      <alignment horizontal="right"/>
    </xf>
    <xf numFmtId="2" fontId="16" fillId="0" borderId="1" xfId="0" applyNumberFormat="1" applyFont="1" applyFill="1" applyBorder="1" applyAlignment="1">
      <alignment horizontal="right"/>
    </xf>
    <xf numFmtId="0" fontId="4" fillId="0" borderId="0" xfId="0" applyFont="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164" fontId="4" fillId="0" borderId="0" xfId="0" applyNumberFormat="1" applyFont="1" applyBorder="1" applyAlignment="1">
      <alignment horizontal="center"/>
    </xf>
    <xf numFmtId="0" fontId="4" fillId="0" borderId="4" xfId="0" applyFont="1" applyBorder="1" applyAlignment="1">
      <alignment horizontal="right"/>
    </xf>
    <xf numFmtId="0" fontId="4" fillId="0" borderId="4" xfId="0" applyFont="1" applyBorder="1" applyAlignment="1">
      <alignment horizontal="center"/>
    </xf>
    <xf numFmtId="164" fontId="4" fillId="0" borderId="4" xfId="0" applyNumberFormat="1" applyFont="1" applyBorder="1" applyAlignment="1">
      <alignment horizontal="center"/>
    </xf>
    <xf numFmtId="0" fontId="4" fillId="0" borderId="25" xfId="0" applyFont="1" applyBorder="1" applyAlignment="1">
      <alignment horizontal="center" vertical="center" wrapText="1"/>
    </xf>
    <xf numFmtId="164"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xf numFmtId="164" fontId="17" fillId="0" borderId="7" xfId="0" applyNumberFormat="1" applyFont="1" applyFill="1" applyBorder="1" applyAlignment="1">
      <alignment horizontal="right"/>
    </xf>
    <xf numFmtId="164" fontId="17" fillId="0" borderId="7" xfId="0" applyNumberFormat="1" applyFont="1" applyBorder="1" applyAlignment="1">
      <alignment horizontal="right"/>
    </xf>
    <xf numFmtId="0" fontId="4" fillId="0" borderId="6" xfId="0" applyFont="1" applyFill="1" applyBorder="1" applyAlignment="1"/>
    <xf numFmtId="0" fontId="4" fillId="0" borderId="27" xfId="0" applyFont="1" applyFill="1" applyBorder="1" applyAlignment="1"/>
    <xf numFmtId="164" fontId="2" fillId="0" borderId="1"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164" fontId="2" fillId="0" borderId="25" xfId="0" applyNumberFormat="1" applyFont="1" applyFill="1" applyBorder="1" applyAlignment="1">
      <alignment horizontal="right" vertical="center"/>
    </xf>
    <xf numFmtId="0" fontId="5" fillId="0" borderId="28" xfId="0" applyFont="1" applyBorder="1"/>
    <xf numFmtId="164" fontId="4" fillId="0" borderId="13" xfId="0" applyNumberFormat="1" applyFont="1" applyBorder="1"/>
    <xf numFmtId="164" fontId="0" fillId="0" borderId="22" xfId="0" applyNumberFormat="1" applyFont="1" applyBorder="1"/>
    <xf numFmtId="0" fontId="2" fillId="3" borderId="12" xfId="0" applyFont="1" applyFill="1" applyBorder="1" applyAlignment="1">
      <alignment horizontal="center" vertical="top" wrapText="1"/>
    </xf>
    <xf numFmtId="0" fontId="2" fillId="0" borderId="25" xfId="0" applyFont="1" applyBorder="1" applyAlignment="1">
      <alignment horizontal="right"/>
    </xf>
    <xf numFmtId="0" fontId="4" fillId="0" borderId="0" xfId="0" applyFont="1" applyAlignment="1">
      <alignment horizontal="right"/>
    </xf>
    <xf numFmtId="1" fontId="4" fillId="0" borderId="21" xfId="0" applyNumberFormat="1" applyFont="1" applyFill="1" applyBorder="1"/>
    <xf numFmtId="0" fontId="2" fillId="5" borderId="7" xfId="0" applyFont="1" applyFill="1" applyBorder="1" applyAlignment="1">
      <alignment horizontal="right"/>
    </xf>
    <xf numFmtId="164" fontId="4" fillId="0" borderId="22" xfId="0" applyNumberFormat="1" applyFont="1" applyBorder="1"/>
    <xf numFmtId="164" fontId="2" fillId="0" borderId="22" xfId="0" applyNumberFormat="1" applyFont="1" applyBorder="1"/>
    <xf numFmtId="1" fontId="4" fillId="0" borderId="12" xfId="0" applyNumberFormat="1" applyFont="1" applyFill="1" applyBorder="1"/>
    <xf numFmtId="1" fontId="4" fillId="0" borderId="29" xfId="0" applyNumberFormat="1" applyFont="1" applyFill="1" applyBorder="1"/>
    <xf numFmtId="0" fontId="0" fillId="0" borderId="24" xfId="0" applyBorder="1"/>
    <xf numFmtId="0" fontId="2" fillId="3" borderId="14" xfId="0" applyFont="1" applyFill="1" applyBorder="1" applyAlignment="1">
      <alignment horizontal="center" vertical="top" wrapText="1"/>
    </xf>
    <xf numFmtId="0" fontId="0" fillId="0" borderId="19" xfId="0" applyBorder="1"/>
    <xf numFmtId="164" fontId="16" fillId="0" borderId="21" xfId="0" applyNumberFormat="1" applyFont="1" applyBorder="1"/>
    <xf numFmtId="0" fontId="0" fillId="0" borderId="21" xfId="0" applyBorder="1"/>
    <xf numFmtId="164" fontId="16" fillId="0" borderId="1" xfId="0" applyNumberFormat="1" applyFont="1" applyBorder="1"/>
    <xf numFmtId="164" fontId="16" fillId="0" borderId="18" xfId="0" applyNumberFormat="1" applyFont="1" applyBorder="1"/>
    <xf numFmtId="164" fontId="16" fillId="0" borderId="6" xfId="0" applyNumberFormat="1" applyFont="1" applyBorder="1"/>
    <xf numFmtId="164" fontId="16" fillId="0" borderId="5" xfId="0" applyNumberFormat="1" applyFont="1" applyBorder="1"/>
    <xf numFmtId="0" fontId="2" fillId="0" borderId="5" xfId="0" applyFont="1" applyFill="1" applyBorder="1" applyAlignment="1">
      <alignment horizontal="right"/>
    </xf>
    <xf numFmtId="0" fontId="2" fillId="0" borderId="25" xfId="0" applyFont="1" applyFill="1" applyBorder="1" applyAlignment="1">
      <alignment horizontal="right"/>
    </xf>
    <xf numFmtId="0" fontId="0" fillId="0" borderId="13" xfId="0" applyFont="1" applyFill="1" applyBorder="1"/>
    <xf numFmtId="0" fontId="0" fillId="0" borderId="21" xfId="0" applyFont="1" applyFill="1" applyBorder="1"/>
    <xf numFmtId="0" fontId="0" fillId="0" borderId="30" xfId="0" applyFont="1" applyFill="1" applyBorder="1"/>
    <xf numFmtId="0" fontId="2" fillId="0" borderId="3" xfId="0" applyFont="1" applyFill="1" applyBorder="1" applyAlignment="1">
      <alignment horizontal="right"/>
    </xf>
    <xf numFmtId="0" fontId="16" fillId="0" borderId="12" xfId="0" applyFont="1" applyBorder="1" applyAlignment="1">
      <alignment horizontal="right"/>
    </xf>
    <xf numFmtId="0" fontId="2" fillId="0" borderId="0" xfId="0" applyFont="1" applyFill="1" applyBorder="1" applyAlignment="1">
      <alignment horizontal="right"/>
    </xf>
    <xf numFmtId="3" fontId="0" fillId="0" borderId="13" xfId="0" applyNumberFormat="1" applyFont="1" applyBorder="1"/>
    <xf numFmtId="3" fontId="2" fillId="0" borderId="13" xfId="0" applyNumberFormat="1" applyFont="1" applyFill="1" applyBorder="1"/>
    <xf numFmtId="164" fontId="15" fillId="0" borderId="3" xfId="0" applyNumberFormat="1" applyFont="1" applyFill="1" applyBorder="1" applyAlignment="1">
      <alignment horizontal="right" vertical="center"/>
    </xf>
    <xf numFmtId="0" fontId="2" fillId="0" borderId="5" xfId="0" applyFont="1" applyBorder="1" applyAlignment="1"/>
    <xf numFmtId="164" fontId="2" fillId="0" borderId="7" xfId="0" quotePrefix="1" applyNumberFormat="1" applyFont="1" applyFill="1" applyBorder="1" applyAlignment="1">
      <alignment horizontal="center"/>
    </xf>
    <xf numFmtId="164" fontId="16" fillId="0" borderId="13" xfId="0" applyNumberFormat="1" applyFont="1" applyFill="1" applyBorder="1"/>
    <xf numFmtId="0" fontId="27" fillId="0" borderId="0" xfId="0" applyFont="1"/>
    <xf numFmtId="0" fontId="2" fillId="0" borderId="0" xfId="0" applyFont="1" applyAlignment="1">
      <alignment horizontal="left"/>
    </xf>
    <xf numFmtId="0" fontId="2" fillId="0" borderId="0" xfId="0" applyFont="1" applyBorder="1"/>
    <xf numFmtId="0" fontId="2" fillId="0" borderId="0" xfId="0" applyFont="1" applyBorder="1" applyAlignment="1">
      <alignment horizontal="center"/>
    </xf>
    <xf numFmtId="0" fontId="2" fillId="6" borderId="0" xfId="0" applyFont="1" applyFill="1" applyBorder="1"/>
    <xf numFmtId="0" fontId="2" fillId="0" borderId="31" xfId="0" applyFont="1" applyBorder="1" applyAlignment="1"/>
    <xf numFmtId="0" fontId="2" fillId="0" borderId="4" xfId="0" applyFont="1" applyBorder="1" applyAlignment="1"/>
    <xf numFmtId="0" fontId="2" fillId="0" borderId="6" xfId="0" applyFont="1" applyBorder="1" applyAlignment="1"/>
    <xf numFmtId="0" fontId="2" fillId="0" borderId="25" xfId="0" applyFont="1" applyBorder="1" applyAlignment="1">
      <alignment horizontal="center"/>
    </xf>
    <xf numFmtId="0" fontId="2" fillId="0" borderId="0" xfId="0" applyFont="1" applyFill="1" applyBorder="1"/>
    <xf numFmtId="0" fontId="2" fillId="0" borderId="7" xfId="0" applyFont="1" applyBorder="1"/>
    <xf numFmtId="0" fontId="2" fillId="0" borderId="18" xfId="0" applyFont="1" applyFill="1" applyBorder="1" applyAlignment="1"/>
    <xf numFmtId="17" fontId="2" fillId="0" borderId="0" xfId="0" quotePrefix="1" applyNumberFormat="1" applyFont="1" applyBorder="1" applyAlignment="1">
      <alignment horizontal="center"/>
    </xf>
    <xf numFmtId="0" fontId="2" fillId="0" borderId="0" xfId="0" quotePrefix="1" applyFont="1" applyBorder="1" applyAlignment="1">
      <alignment horizontal="center"/>
    </xf>
    <xf numFmtId="0" fontId="2" fillId="0" borderId="0" xfId="0" quotePrefix="1" applyFont="1" applyFill="1" applyBorder="1" applyAlignment="1">
      <alignment horizontal="center"/>
    </xf>
    <xf numFmtId="10" fontId="2" fillId="0" borderId="0" xfId="0" applyNumberFormat="1" applyFont="1" applyBorder="1"/>
    <xf numFmtId="164" fontId="2" fillId="0" borderId="32" xfId="0" applyNumberFormat="1" applyFont="1" applyFill="1" applyBorder="1" applyAlignment="1">
      <alignment horizontal="right" vertical="center"/>
    </xf>
    <xf numFmtId="0" fontId="2" fillId="0" borderId="3" xfId="0" applyFont="1" applyFill="1" applyBorder="1" applyAlignment="1">
      <alignment horizontal="right" vertical="center"/>
    </xf>
    <xf numFmtId="0" fontId="2" fillId="7" borderId="0" xfId="0" applyFont="1" applyFill="1"/>
    <xf numFmtId="0" fontId="16" fillId="0" borderId="8" xfId="0" applyFont="1" applyFill="1" applyBorder="1" applyAlignment="1">
      <alignment horizontal="right"/>
    </xf>
    <xf numFmtId="164" fontId="16" fillId="0" borderId="8" xfId="0" applyNumberFormat="1" applyFont="1" applyFill="1" applyBorder="1" applyAlignment="1">
      <alignment horizontal="right"/>
    </xf>
    <xf numFmtId="164" fontId="16" fillId="0" borderId="1" xfId="0" applyNumberFormat="1" applyFont="1" applyBorder="1" applyAlignment="1">
      <alignment horizontal="right" wrapText="1"/>
    </xf>
    <xf numFmtId="164" fontId="16" fillId="0" borderId="1" xfId="0" applyNumberFormat="1" applyFont="1" applyFill="1" applyBorder="1" applyAlignment="1">
      <alignment horizontal="right"/>
    </xf>
    <xf numFmtId="0" fontId="2" fillId="0" borderId="0" xfId="0" applyFont="1" applyFill="1"/>
    <xf numFmtId="0" fontId="2" fillId="0" borderId="25" xfId="0" applyFont="1" applyFill="1" applyBorder="1" applyAlignment="1">
      <alignment horizontal="right" vertical="center"/>
    </xf>
    <xf numFmtId="9" fontId="2" fillId="0" borderId="1" xfId="0" applyNumberFormat="1" applyFont="1" applyFill="1" applyBorder="1" applyAlignment="1">
      <alignment horizontal="center"/>
    </xf>
    <xf numFmtId="9" fontId="2" fillId="0" borderId="25" xfId="0" applyNumberFormat="1" applyFont="1" applyFill="1" applyBorder="1" applyAlignment="1">
      <alignment horizontal="center"/>
    </xf>
    <xf numFmtId="0" fontId="2" fillId="0" borderId="31" xfId="0" applyFont="1" applyFill="1" applyBorder="1" applyAlignment="1"/>
    <xf numFmtId="0" fontId="2" fillId="0" borderId="1" xfId="0" applyFont="1" applyFill="1" applyBorder="1" applyAlignment="1">
      <alignment horizontal="right" vertical="top"/>
    </xf>
    <xf numFmtId="0" fontId="2" fillId="0" borderId="1" xfId="0" applyFont="1" applyFill="1" applyBorder="1"/>
    <xf numFmtId="164" fontId="2" fillId="0" borderId="1" xfId="0" quotePrefix="1" applyNumberFormat="1" applyFont="1" applyFill="1" applyBorder="1" applyAlignment="1">
      <alignment horizontal="center"/>
    </xf>
    <xf numFmtId="164" fontId="2" fillId="0" borderId="1" xfId="0" applyNumberFormat="1" applyFont="1" applyFill="1" applyBorder="1" applyAlignment="1">
      <alignment horizontal="center"/>
    </xf>
    <xf numFmtId="164" fontId="2" fillId="0" borderId="25" xfId="0" quotePrefix="1" applyNumberFormat="1" applyFont="1" applyFill="1" applyBorder="1" applyAlignment="1">
      <alignment horizontal="center"/>
    </xf>
    <xf numFmtId="164" fontId="2" fillId="0" borderId="25" xfId="0" applyNumberFormat="1" applyFont="1" applyFill="1" applyBorder="1" applyAlignment="1">
      <alignment horizontal="center"/>
    </xf>
    <xf numFmtId="164" fontId="2" fillId="0" borderId="5" xfId="0" applyNumberFormat="1" applyFont="1" applyFill="1" applyBorder="1" applyAlignment="1">
      <alignment horizontal="center"/>
    </xf>
    <xf numFmtId="0" fontId="2" fillId="0" borderId="26" xfId="0" applyFont="1" applyFill="1" applyBorder="1" applyAlignment="1">
      <alignment horizontal="right"/>
    </xf>
    <xf numFmtId="2" fontId="2" fillId="0" borderId="1" xfId="0" applyNumberFormat="1" applyFont="1" applyFill="1" applyBorder="1" applyAlignment="1">
      <alignment horizontal="center"/>
    </xf>
    <xf numFmtId="2" fontId="2" fillId="0" borderId="25" xfId="0" applyNumberFormat="1" applyFont="1" applyFill="1" applyBorder="1" applyAlignment="1">
      <alignment horizontal="center"/>
    </xf>
    <xf numFmtId="0" fontId="2" fillId="0" borderId="1" xfId="0" applyFont="1" applyFill="1" applyBorder="1" applyAlignment="1">
      <alignment horizontal="center"/>
    </xf>
    <xf numFmtId="0" fontId="8" fillId="0" borderId="1" xfId="0" quotePrefix="1" applyFont="1" applyFill="1" applyBorder="1" applyAlignment="1">
      <alignment horizontal="right"/>
    </xf>
    <xf numFmtId="164" fontId="2" fillId="0" borderId="3" xfId="0" applyNumberFormat="1" applyFont="1" applyFill="1" applyBorder="1" applyAlignment="1">
      <alignment horizontal="center"/>
    </xf>
    <xf numFmtId="0" fontId="8" fillId="0" borderId="1" xfId="0" quotePrefix="1" applyFont="1" applyFill="1" applyBorder="1" applyAlignment="1">
      <alignment horizontal="right" vertical="top" wrapText="1"/>
    </xf>
    <xf numFmtId="164" fontId="2" fillId="0" borderId="3" xfId="0" applyNumberFormat="1" applyFont="1" applyFill="1" applyBorder="1" applyAlignment="1">
      <alignment horizontal="center" vertical="center"/>
    </xf>
    <xf numFmtId="0" fontId="2" fillId="0" borderId="3" xfId="0" applyFont="1" applyFill="1" applyBorder="1"/>
    <xf numFmtId="9" fontId="8" fillId="0" borderId="1" xfId="0" applyNumberFormat="1" applyFont="1" applyFill="1" applyBorder="1" applyAlignment="1">
      <alignment horizontal="right" wrapText="1"/>
    </xf>
    <xf numFmtId="9" fontId="8" fillId="0" borderId="25" xfId="0" applyNumberFormat="1" applyFont="1" applyFill="1" applyBorder="1" applyAlignment="1">
      <alignment horizontal="right" wrapText="1"/>
    </xf>
    <xf numFmtId="164" fontId="2" fillId="0" borderId="26" xfId="0" applyNumberFormat="1" applyFont="1" applyFill="1" applyBorder="1" applyAlignment="1">
      <alignment horizontal="center" vertical="center"/>
    </xf>
    <xf numFmtId="0" fontId="2" fillId="0" borderId="4" xfId="0" applyFont="1" applyFill="1" applyBorder="1" applyAlignment="1"/>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0" applyFont="1" applyBorder="1" applyAlignment="1">
      <alignment horizontal="right" vertical="center" wrapText="1"/>
    </xf>
    <xf numFmtId="0" fontId="2" fillId="0" borderId="1" xfId="0" applyFont="1" applyFill="1" applyBorder="1" applyAlignment="1">
      <alignment horizontal="right" vertical="center"/>
    </xf>
    <xf numFmtId="164" fontId="2" fillId="0" borderId="8" xfId="0" applyNumberFormat="1" applyFont="1" applyFill="1" applyBorder="1" applyAlignment="1">
      <alignment horizontal="right" vertical="center"/>
    </xf>
    <xf numFmtId="0" fontId="17" fillId="0" borderId="0" xfId="0" applyFont="1" applyBorder="1" applyAlignment="1"/>
    <xf numFmtId="0" fontId="16" fillId="0" borderId="0" xfId="0" applyFont="1" applyFill="1" applyBorder="1"/>
    <xf numFmtId="0" fontId="2" fillId="0" borderId="25" xfId="0" applyFont="1" applyFill="1" applyBorder="1" applyAlignment="1">
      <alignment horizontal="right" vertical="center" wrapText="1"/>
    </xf>
    <xf numFmtId="0" fontId="2" fillId="0" borderId="25" xfId="0" applyFont="1" applyFill="1" applyBorder="1" applyAlignment="1">
      <alignment horizontal="center" vertical="center"/>
    </xf>
    <xf numFmtId="164" fontId="2" fillId="0" borderId="26" xfId="0" applyNumberFormat="1" applyFont="1" applyFill="1" applyBorder="1" applyAlignment="1">
      <alignment horizontal="right" vertical="center"/>
    </xf>
    <xf numFmtId="164" fontId="2" fillId="6" borderId="3" xfId="0" applyNumberFormat="1" applyFont="1" applyFill="1" applyBorder="1" applyAlignment="1">
      <alignment horizontal="right" vertical="center"/>
    </xf>
    <xf numFmtId="164" fontId="2" fillId="6" borderId="26" xfId="0" applyNumberFormat="1" applyFont="1" applyFill="1" applyBorder="1" applyAlignment="1">
      <alignment horizontal="right" vertical="center"/>
    </xf>
    <xf numFmtId="0" fontId="28" fillId="0" borderId="0" xfId="0" applyFont="1" applyAlignment="1">
      <alignment horizontal="left"/>
    </xf>
    <xf numFmtId="0" fontId="4" fillId="0" borderId="0" xfId="0" applyFont="1" applyAlignment="1"/>
    <xf numFmtId="164" fontId="2" fillId="0" borderId="5" xfId="0" applyNumberFormat="1" applyFont="1" applyFill="1" applyBorder="1" applyAlignment="1">
      <alignment horizontal="right" vertical="center"/>
    </xf>
    <xf numFmtId="164" fontId="2" fillId="6" borderId="8" xfId="0" applyNumberFormat="1" applyFont="1" applyFill="1" applyBorder="1" applyAlignment="1">
      <alignment horizontal="right" vertical="center"/>
    </xf>
    <xf numFmtId="164" fontId="15" fillId="0" borderId="26" xfId="0" applyNumberFormat="1" applyFont="1" applyFill="1" applyBorder="1" applyAlignment="1">
      <alignment horizontal="right" vertical="center"/>
    </xf>
    <xf numFmtId="164" fontId="2" fillId="6" borderId="25" xfId="0" applyNumberFormat="1" applyFont="1" applyFill="1" applyBorder="1" applyAlignment="1">
      <alignment horizontal="right" vertical="center"/>
    </xf>
    <xf numFmtId="0" fontId="15" fillId="0" borderId="5" xfId="0" applyFont="1" applyFill="1" applyBorder="1" applyAlignment="1">
      <alignment horizontal="right" vertical="center"/>
    </xf>
    <xf numFmtId="0" fontId="15" fillId="0" borderId="6" xfId="0" applyFont="1" applyFill="1" applyBorder="1" applyAlignment="1">
      <alignment horizontal="right" vertical="center"/>
    </xf>
    <xf numFmtId="164" fontId="15" fillId="0" borderId="5" xfId="0" applyNumberFormat="1" applyFont="1" applyFill="1" applyBorder="1" applyAlignment="1">
      <alignment horizontal="right" vertical="center"/>
    </xf>
    <xf numFmtId="164" fontId="15" fillId="0" borderId="6" xfId="0" applyNumberFormat="1" applyFont="1" applyFill="1" applyBorder="1" applyAlignment="1">
      <alignment horizontal="right" vertical="center"/>
    </xf>
    <xf numFmtId="164" fontId="2" fillId="6" borderId="1" xfId="0" applyNumberFormat="1" applyFont="1" applyFill="1" applyBorder="1" applyAlignment="1">
      <alignment horizontal="right" vertical="center"/>
    </xf>
    <xf numFmtId="164" fontId="2" fillId="6" borderId="5" xfId="0" applyNumberFormat="1"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164" fontId="2" fillId="0" borderId="25" xfId="0" applyNumberFormat="1" applyFont="1" applyFill="1" applyBorder="1" applyAlignment="1">
      <alignment horizontal="right" vertical="center" wrapText="1"/>
    </xf>
    <xf numFmtId="0" fontId="2" fillId="0" borderId="4" xfId="0" applyFont="1" applyFill="1" applyBorder="1" applyAlignment="1">
      <alignment horizontal="right" vertical="center"/>
    </xf>
    <xf numFmtId="164" fontId="2" fillId="0" borderId="5" xfId="1" applyNumberFormat="1" applyFont="1" applyFill="1" applyBorder="1" applyAlignment="1">
      <alignment horizontal="right" vertical="center"/>
    </xf>
    <xf numFmtId="0" fontId="2" fillId="0" borderId="1" xfId="1" applyFont="1" applyFill="1" applyBorder="1" applyAlignment="1">
      <alignment horizontal="right" vertical="center"/>
    </xf>
    <xf numFmtId="164" fontId="2" fillId="0" borderId="8" xfId="1" applyNumberFormat="1" applyFont="1" applyFill="1" applyBorder="1" applyAlignment="1">
      <alignment horizontal="right" vertical="center" wrapText="1"/>
    </xf>
    <xf numFmtId="164" fontId="2" fillId="0" borderId="1" xfId="1" applyNumberFormat="1" applyFont="1" applyFill="1" applyBorder="1" applyAlignment="1">
      <alignment horizontal="right" vertical="center"/>
    </xf>
    <xf numFmtId="164" fontId="2" fillId="0" borderId="8" xfId="0" applyNumberFormat="1" applyFont="1" applyFill="1" applyBorder="1" applyAlignment="1">
      <alignment horizontal="right" vertical="center" wrapText="1"/>
    </xf>
    <xf numFmtId="164" fontId="2" fillId="0" borderId="25" xfId="1" applyNumberFormat="1" applyFont="1" applyFill="1" applyBorder="1" applyAlignment="1">
      <alignment horizontal="right" vertical="center"/>
    </xf>
    <xf numFmtId="164" fontId="2" fillId="0" borderId="1" xfId="0" applyNumberFormat="1" applyFont="1" applyFill="1" applyBorder="1" applyAlignment="1">
      <alignment horizontal="right" vertical="center" wrapText="1"/>
    </xf>
    <xf numFmtId="2" fontId="2" fillId="0"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wrapText="1"/>
    </xf>
    <xf numFmtId="164" fontId="2" fillId="0" borderId="33"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2" fontId="2" fillId="0" borderId="1" xfId="0" applyNumberFormat="1" applyFont="1" applyFill="1" applyBorder="1" applyAlignment="1">
      <alignment horizontal="right" vertical="center"/>
    </xf>
    <xf numFmtId="2" fontId="2" fillId="0" borderId="1" xfId="0" applyNumberFormat="1" applyFont="1" applyFill="1" applyBorder="1" applyAlignment="1" applyProtection="1">
      <alignment horizontal="right" vertical="center"/>
      <protection locked="0"/>
    </xf>
    <xf numFmtId="2" fontId="2" fillId="6" borderId="1" xfId="0" applyNumberFormat="1" applyFont="1" applyFill="1" applyBorder="1" applyAlignment="1">
      <alignment horizontal="right" vertical="center"/>
    </xf>
    <xf numFmtId="2" fontId="2" fillId="0" borderId="25" xfId="0" applyNumberFormat="1" applyFont="1" applyFill="1" applyBorder="1" applyAlignment="1">
      <alignment horizontal="right" vertical="center"/>
    </xf>
    <xf numFmtId="2" fontId="2" fillId="0" borderId="25" xfId="0" applyNumberFormat="1" applyFont="1" applyFill="1" applyBorder="1" applyAlignment="1" applyProtection="1">
      <alignment horizontal="right" vertical="center"/>
      <protection locked="0"/>
    </xf>
    <xf numFmtId="164" fontId="2" fillId="7" borderId="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6" borderId="6" xfId="0" applyNumberFormat="1" applyFont="1" applyFill="1" applyBorder="1" applyAlignment="1">
      <alignment horizontal="right" vertical="center"/>
    </xf>
    <xf numFmtId="164" fontId="15" fillId="6" borderId="26" xfId="0" applyNumberFormat="1" applyFont="1" applyFill="1" applyBorder="1" applyAlignment="1">
      <alignment horizontal="right" vertical="center"/>
    </xf>
    <xf numFmtId="164" fontId="2" fillId="7" borderId="3" xfId="0" applyNumberFormat="1" applyFont="1" applyFill="1" applyBorder="1" applyAlignment="1">
      <alignment horizontal="right" vertical="center"/>
    </xf>
    <xf numFmtId="164" fontId="2" fillId="7" borderId="26" xfId="0" applyNumberFormat="1" applyFont="1" applyFill="1" applyBorder="1" applyAlignment="1">
      <alignment horizontal="right" vertical="center"/>
    </xf>
    <xf numFmtId="164" fontId="2" fillId="7" borderId="25"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2" fillId="2" borderId="25" xfId="0" applyFont="1" applyFill="1" applyBorder="1" applyAlignment="1">
      <alignment horizontal="right" vertical="center" wrapText="1"/>
    </xf>
    <xf numFmtId="0" fontId="2" fillId="2" borderId="25" xfId="0" applyFont="1" applyFill="1" applyBorder="1" applyAlignment="1">
      <alignment horizontal="right" vertical="center"/>
    </xf>
    <xf numFmtId="0" fontId="10" fillId="0" borderId="0" xfId="0" applyFont="1"/>
    <xf numFmtId="164" fontId="2" fillId="6" borderId="1" xfId="0" quotePrefix="1" applyNumberFormat="1" applyFont="1" applyFill="1" applyBorder="1" applyAlignment="1">
      <alignment horizontal="right" vertical="center" wrapText="1"/>
    </xf>
    <xf numFmtId="164" fontId="2" fillId="6" borderId="25" xfId="0" applyNumberFormat="1" applyFont="1" applyFill="1" applyBorder="1" applyAlignment="1">
      <alignment horizontal="right" vertical="center" wrapText="1"/>
    </xf>
    <xf numFmtId="164" fontId="15" fillId="6" borderId="3" xfId="0" applyNumberFormat="1" applyFont="1" applyFill="1" applyBorder="1" applyAlignment="1">
      <alignment horizontal="right" vertical="center"/>
    </xf>
    <xf numFmtId="0" fontId="2" fillId="6" borderId="1" xfId="0" applyFont="1" applyFill="1" applyBorder="1" applyAlignment="1">
      <alignment horizontal="right" vertical="center"/>
    </xf>
    <xf numFmtId="164" fontId="2" fillId="7" borderId="25" xfId="0" applyNumberFormat="1" applyFont="1" applyFill="1" applyBorder="1" applyAlignment="1">
      <alignment horizontal="right" vertical="center"/>
    </xf>
    <xf numFmtId="0" fontId="2" fillId="6" borderId="25" xfId="0" applyFont="1" applyFill="1" applyBorder="1" applyAlignment="1">
      <alignment horizontal="right" vertical="center"/>
    </xf>
    <xf numFmtId="164" fontId="2" fillId="0" borderId="1" xfId="0" applyNumberFormat="1" applyFont="1" applyBorder="1" applyAlignment="1">
      <alignment vertical="center"/>
    </xf>
    <xf numFmtId="164" fontId="2" fillId="0" borderId="25" xfId="0" applyNumberFormat="1" applyFont="1" applyBorder="1" applyAlignment="1">
      <alignment vertical="center"/>
    </xf>
    <xf numFmtId="2" fontId="2" fillId="6" borderId="1" xfId="0" applyNumberFormat="1" applyFont="1" applyFill="1" applyBorder="1" applyAlignment="1" applyProtection="1">
      <alignment horizontal="right" vertical="center"/>
      <protection locked="0"/>
    </xf>
    <xf numFmtId="164" fontId="28" fillId="0" borderId="1" xfId="0" applyNumberFormat="1" applyFont="1" applyFill="1" applyBorder="1" applyAlignment="1">
      <alignment horizontal="right" vertical="center"/>
    </xf>
    <xf numFmtId="164" fontId="28" fillId="0" borderId="25" xfId="0" applyNumberFormat="1" applyFont="1" applyFill="1" applyBorder="1" applyAlignment="1">
      <alignment horizontal="right" vertical="center"/>
    </xf>
    <xf numFmtId="2" fontId="31" fillId="0" borderId="1" xfId="0" applyNumberFormat="1" applyFont="1" applyFill="1" applyBorder="1" applyAlignment="1">
      <alignment horizontal="right" vertical="center"/>
    </xf>
    <xf numFmtId="164" fontId="31" fillId="0" borderId="1" xfId="0" applyNumberFormat="1" applyFont="1" applyFill="1" applyBorder="1" applyAlignment="1">
      <alignment horizontal="right" vertical="center"/>
    </xf>
    <xf numFmtId="0" fontId="0" fillId="0" borderId="0" xfId="0" applyFill="1"/>
    <xf numFmtId="164" fontId="2" fillId="0" borderId="0" xfId="0" applyNumberFormat="1" applyFont="1" applyBorder="1"/>
    <xf numFmtId="2" fontId="2" fillId="0" borderId="0" xfId="0" applyNumberFormat="1" applyFont="1" applyBorder="1"/>
    <xf numFmtId="0" fontId="4" fillId="2" borderId="15"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4" xfId="0" applyFont="1" applyFill="1" applyBorder="1" applyAlignment="1">
      <alignment horizontal="left" vertical="top" wrapText="1"/>
    </xf>
    <xf numFmtId="0" fontId="2" fillId="3" borderId="14" xfId="0" applyFont="1" applyFill="1" applyBorder="1" applyAlignment="1">
      <alignment horizontal="center" vertical="top"/>
    </xf>
    <xf numFmtId="0" fontId="0" fillId="3" borderId="14" xfId="0" applyFont="1" applyFill="1" applyBorder="1" applyAlignment="1">
      <alignment horizontal="center" vertical="top"/>
    </xf>
    <xf numFmtId="0" fontId="17" fillId="2" borderId="15" xfId="0" applyFont="1" applyFill="1" applyBorder="1" applyAlignment="1">
      <alignment horizontal="left" wrapText="1"/>
    </xf>
    <xf numFmtId="0" fontId="17" fillId="2" borderId="17" xfId="0" applyFont="1" applyFill="1" applyBorder="1" applyAlignment="1">
      <alignment horizontal="left" wrapText="1"/>
    </xf>
    <xf numFmtId="0" fontId="17" fillId="2" borderId="6" xfId="0" applyFont="1" applyFill="1" applyBorder="1" applyAlignment="1">
      <alignment horizontal="left" vertical="top" wrapText="1"/>
    </xf>
    <xf numFmtId="0" fontId="17" fillId="2" borderId="18" xfId="0" applyFont="1" applyFill="1" applyBorder="1" applyAlignment="1">
      <alignment horizontal="left" vertical="top" wrapText="1"/>
    </xf>
    <xf numFmtId="0" fontId="16" fillId="0" borderId="13" xfId="0" applyFont="1" applyBorder="1" applyAlignment="1">
      <alignment horizontal="left"/>
    </xf>
    <xf numFmtId="0" fontId="17" fillId="3" borderId="15" xfId="0" applyFont="1" applyFill="1" applyBorder="1" applyAlignment="1">
      <alignment horizontal="center"/>
    </xf>
    <xf numFmtId="0" fontId="17" fillId="3" borderId="16" xfId="0" applyFont="1" applyFill="1" applyBorder="1" applyAlignment="1">
      <alignment horizontal="center"/>
    </xf>
  </cellXfs>
  <cellStyles count="3">
    <cellStyle name="Accent1" xfId="1" builtinId="29"/>
    <cellStyle name="Normal" xfId="0" builtinId="0"/>
    <cellStyle name="Normal 2" xfId="2"/>
  </cellStyles>
  <dxfs count="2">
    <dxf>
      <font>
        <condense val="0"/>
        <extend val="0"/>
        <color indexed="12"/>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9525</xdr:rowOff>
    </xdr:from>
    <xdr:to>
      <xdr:col>20</xdr:col>
      <xdr:colOff>66675</xdr:colOff>
      <xdr:row>60</xdr:row>
      <xdr:rowOff>9525</xdr:rowOff>
    </xdr:to>
    <xdr:sp macro="" textlink="">
      <xdr:nvSpPr>
        <xdr:cNvPr id="59557" name="Line 1"/>
        <xdr:cNvSpPr>
          <a:spLocks noChangeShapeType="1"/>
        </xdr:cNvSpPr>
      </xdr:nvSpPr>
      <xdr:spPr bwMode="auto">
        <a:xfrm>
          <a:off x="0" y="11496675"/>
          <a:ext cx="13887450"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9558" name="Line 2"/>
        <xdr:cNvSpPr>
          <a:spLocks noChangeShapeType="1"/>
        </xdr:cNvSpPr>
      </xdr:nvSpPr>
      <xdr:spPr bwMode="auto">
        <a:xfrm>
          <a:off x="0" y="11496675"/>
          <a:ext cx="13887450"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9559" name="Line 3"/>
        <xdr:cNvSpPr>
          <a:spLocks noChangeShapeType="1"/>
        </xdr:cNvSpPr>
      </xdr:nvSpPr>
      <xdr:spPr bwMode="auto">
        <a:xfrm>
          <a:off x="0" y="11496675"/>
          <a:ext cx="13887450" cy="0"/>
        </a:xfrm>
        <a:prstGeom prst="line">
          <a:avLst/>
        </a:prstGeom>
        <a:noFill/>
        <a:ln w="2476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zoomScaleNormal="100" workbookViewId="0">
      <selection activeCell="O20" sqref="O20"/>
    </sheetView>
  </sheetViews>
  <sheetFormatPr defaultRowHeight="12.75" x14ac:dyDescent="0.2"/>
  <cols>
    <col min="1" max="1" width="2.42578125" customWidth="1"/>
    <col min="2" max="2" width="20.140625" customWidth="1"/>
    <col min="3" max="3" width="9.85546875" customWidth="1"/>
    <col min="4" max="4" width="9.28515625" customWidth="1"/>
    <col min="5" max="5" width="9.5703125" customWidth="1"/>
    <col min="6" max="6" width="9.42578125" customWidth="1"/>
    <col min="7" max="7" width="9.28515625" customWidth="1"/>
    <col min="8" max="8" width="9.7109375" customWidth="1"/>
    <col min="9" max="9" width="9.28515625" customWidth="1"/>
    <col min="10" max="10" width="8.85546875" customWidth="1"/>
    <col min="11" max="11" width="9" customWidth="1"/>
    <col min="12" max="12" width="7.42578125" customWidth="1"/>
    <col min="13" max="13" width="7.85546875" customWidth="1"/>
    <col min="14" max="14" width="12" customWidth="1"/>
    <col min="15" max="15" width="11.7109375" customWidth="1"/>
    <col min="16" max="16" width="0" hidden="1" customWidth="1"/>
    <col min="17" max="17" width="15" customWidth="1"/>
    <col min="18" max="18" width="13.140625" bestFit="1" customWidth="1"/>
  </cols>
  <sheetData>
    <row r="1" spans="1:19" ht="20.25" x14ac:dyDescent="0.3">
      <c r="A1" s="52" t="s">
        <v>93</v>
      </c>
      <c r="B1" s="52"/>
      <c r="C1" s="52" t="s">
        <v>201</v>
      </c>
      <c r="D1" s="30"/>
      <c r="E1" s="30"/>
      <c r="F1" s="30"/>
      <c r="G1" s="30"/>
      <c r="H1" s="30"/>
      <c r="I1" s="30"/>
      <c r="J1" s="30"/>
      <c r="K1" s="30"/>
      <c r="M1" s="30"/>
    </row>
    <row r="2" spans="1:19" s="4" customFormat="1" ht="12.75" customHeight="1" x14ac:dyDescent="0.2">
      <c r="A2" s="292"/>
      <c r="B2" s="293"/>
      <c r="C2" s="60"/>
      <c r="D2" s="60"/>
      <c r="E2" s="60"/>
      <c r="F2" s="60"/>
      <c r="G2" s="60"/>
      <c r="H2" s="60"/>
      <c r="I2" s="60"/>
      <c r="J2" s="60"/>
      <c r="K2" s="60"/>
      <c r="L2" s="296" t="s">
        <v>198</v>
      </c>
      <c r="M2" s="297"/>
      <c r="N2" s="149">
        <v>2008</v>
      </c>
      <c r="O2" s="61" t="s">
        <v>17</v>
      </c>
      <c r="P2" s="3"/>
    </row>
    <row r="3" spans="1:19" s="4" customFormat="1" ht="27" customHeight="1" x14ac:dyDescent="0.2">
      <c r="A3" s="294" t="s">
        <v>16</v>
      </c>
      <c r="B3" s="295"/>
      <c r="C3" s="62">
        <v>1999</v>
      </c>
      <c r="D3" s="62">
        <v>2000</v>
      </c>
      <c r="E3" s="62">
        <v>2001</v>
      </c>
      <c r="F3" s="62">
        <v>2002</v>
      </c>
      <c r="G3" s="62">
        <v>2003</v>
      </c>
      <c r="H3" s="62">
        <v>2004</v>
      </c>
      <c r="I3" s="62">
        <v>2005</v>
      </c>
      <c r="J3" s="62">
        <v>2006</v>
      </c>
      <c r="K3" s="62">
        <v>2007</v>
      </c>
      <c r="L3" s="63" t="s">
        <v>65</v>
      </c>
      <c r="M3" s="62" t="s">
        <v>54</v>
      </c>
      <c r="N3" s="63" t="s">
        <v>55</v>
      </c>
      <c r="O3" s="139" t="s">
        <v>199</v>
      </c>
      <c r="P3" s="3"/>
    </row>
    <row r="4" spans="1:19" s="6" customFormat="1" x14ac:dyDescent="0.2">
      <c r="A4" s="7" t="s">
        <v>122</v>
      </c>
      <c r="B4" s="5"/>
      <c r="C4" s="64">
        <f>SUM(C5:C12)</f>
        <v>228026</v>
      </c>
      <c r="D4" s="64">
        <f t="shared" ref="D4:M4" si="0">SUM(D5:D12)</f>
        <v>229814</v>
      </c>
      <c r="E4" s="64">
        <f t="shared" si="0"/>
        <v>233493</v>
      </c>
      <c r="F4" s="108">
        <f t="shared" si="0"/>
        <v>232639</v>
      </c>
      <c r="G4" s="64">
        <f t="shared" si="0"/>
        <v>237426</v>
      </c>
      <c r="H4" s="64">
        <f t="shared" si="0"/>
        <v>242594</v>
      </c>
      <c r="I4" s="64">
        <f t="shared" si="0"/>
        <v>246887</v>
      </c>
      <c r="J4" s="64">
        <f t="shared" si="0"/>
        <v>251946</v>
      </c>
      <c r="K4" s="64">
        <f t="shared" si="0"/>
        <v>253348</v>
      </c>
      <c r="L4" s="142">
        <f t="shared" si="0"/>
        <v>1959</v>
      </c>
      <c r="M4" s="147">
        <f t="shared" si="0"/>
        <v>255098</v>
      </c>
      <c r="N4" s="144">
        <f>M4/((I4+J4+K4)/3)*100</f>
        <v>101.74333039521073</v>
      </c>
      <c r="O4" s="65">
        <f>SUM(O5:O12)</f>
        <v>51447000</v>
      </c>
      <c r="Q4" s="22"/>
    </row>
    <row r="5" spans="1:19" s="6" customFormat="1" x14ac:dyDescent="0.2">
      <c r="A5" s="57"/>
      <c r="B5" s="105" t="s">
        <v>129</v>
      </c>
      <c r="C5" s="99">
        <v>24638</v>
      </c>
      <c r="D5" s="99">
        <v>25165</v>
      </c>
      <c r="E5" s="99">
        <v>25367</v>
      </c>
      <c r="F5" s="99">
        <v>25651</v>
      </c>
      <c r="G5" s="99">
        <v>25995</v>
      </c>
      <c r="H5" s="99">
        <v>26429</v>
      </c>
      <c r="I5" s="99">
        <v>27216</v>
      </c>
      <c r="J5" s="99">
        <v>27754</v>
      </c>
      <c r="K5" s="99">
        <v>28063</v>
      </c>
      <c r="L5" s="99">
        <v>0</v>
      </c>
      <c r="M5" s="99">
        <v>29299</v>
      </c>
      <c r="N5" s="138">
        <v>105.85791191454</v>
      </c>
      <c r="O5" s="165">
        <v>5729000</v>
      </c>
      <c r="Q5" s="22"/>
      <c r="R5" s="26"/>
      <c r="S5" s="26"/>
    </row>
    <row r="6" spans="1:19" s="6" customFormat="1" x14ac:dyDescent="0.2">
      <c r="A6" s="29"/>
      <c r="B6" s="136" t="s">
        <v>57</v>
      </c>
      <c r="C6" s="16">
        <v>32642</v>
      </c>
      <c r="D6">
        <v>31623</v>
      </c>
      <c r="E6" s="16">
        <v>32592</v>
      </c>
      <c r="F6" s="16">
        <v>31863</v>
      </c>
      <c r="G6">
        <v>32595</v>
      </c>
      <c r="H6" s="16">
        <v>33221</v>
      </c>
      <c r="I6">
        <v>33700</v>
      </c>
      <c r="J6" s="16">
        <v>34492</v>
      </c>
      <c r="K6">
        <v>33858</v>
      </c>
      <c r="L6" s="107">
        <v>0</v>
      </c>
      <c r="M6" s="148">
        <v>35246</v>
      </c>
      <c r="N6" s="138">
        <v>103.61391474767272</v>
      </c>
      <c r="O6" s="165">
        <v>6589000</v>
      </c>
      <c r="Q6" s="22"/>
      <c r="R6" s="26"/>
      <c r="S6" s="26"/>
    </row>
    <row r="7" spans="1:19" s="6" customFormat="1" x14ac:dyDescent="0.2">
      <c r="A7" s="29"/>
      <c r="B7" s="28" t="s">
        <v>47</v>
      </c>
      <c r="C7" s="99">
        <v>31538</v>
      </c>
      <c r="D7" s="99">
        <v>32516</v>
      </c>
      <c r="E7" s="99">
        <v>33169</v>
      </c>
      <c r="F7" s="99">
        <v>33598</v>
      </c>
      <c r="G7" s="99">
        <v>34172</v>
      </c>
      <c r="H7" s="99">
        <v>34056</v>
      </c>
      <c r="I7" s="99">
        <v>34858</v>
      </c>
      <c r="J7" s="99">
        <v>35509</v>
      </c>
      <c r="K7" s="99">
        <v>35959</v>
      </c>
      <c r="L7" s="143">
        <v>1959</v>
      </c>
      <c r="M7" s="101">
        <v>34176</v>
      </c>
      <c r="N7" s="138">
        <v>96.427966819028271</v>
      </c>
      <c r="O7" s="165">
        <v>6803000</v>
      </c>
      <c r="Q7" s="22"/>
      <c r="R7" s="26"/>
      <c r="S7" s="26"/>
    </row>
    <row r="8" spans="1:19" s="6" customFormat="1" x14ac:dyDescent="0.2">
      <c r="A8" s="29"/>
      <c r="B8" s="28" t="s">
        <v>18</v>
      </c>
      <c r="C8" s="16">
        <v>11703</v>
      </c>
      <c r="D8" s="16">
        <v>11541</v>
      </c>
      <c r="E8" s="16">
        <v>11759</v>
      </c>
      <c r="F8" s="16">
        <v>11736</v>
      </c>
      <c r="G8" s="16">
        <v>11937</v>
      </c>
      <c r="H8" s="16">
        <v>12707</v>
      </c>
      <c r="I8" s="16">
        <v>12409</v>
      </c>
      <c r="J8" s="16">
        <v>12772</v>
      </c>
      <c r="K8" s="16">
        <v>12928</v>
      </c>
      <c r="L8" s="106">
        <v>0</v>
      </c>
      <c r="M8" s="16">
        <v>13515</v>
      </c>
      <c r="N8" s="138">
        <v>106.39219082106588</v>
      </c>
      <c r="O8" s="109">
        <v>2887000</v>
      </c>
      <c r="Q8" s="22"/>
      <c r="R8" s="26"/>
      <c r="S8" s="26"/>
    </row>
    <row r="9" spans="1:19" s="6" customFormat="1" x14ac:dyDescent="0.2">
      <c r="A9" s="29"/>
      <c r="B9" s="40" t="s">
        <v>20</v>
      </c>
      <c r="C9" s="99">
        <v>34355</v>
      </c>
      <c r="D9" s="99">
        <v>34317</v>
      </c>
      <c r="E9" s="99">
        <v>36135</v>
      </c>
      <c r="F9" s="99">
        <v>35568</v>
      </c>
      <c r="G9" s="99">
        <v>36524</v>
      </c>
      <c r="H9" s="99">
        <v>37871</v>
      </c>
      <c r="I9" s="99">
        <v>38737</v>
      </c>
      <c r="J9" s="99">
        <v>39515</v>
      </c>
      <c r="K9" s="99">
        <v>39278</v>
      </c>
      <c r="L9" s="106">
        <v>0</v>
      </c>
      <c r="M9" s="99">
        <v>38458</v>
      </c>
      <c r="N9" s="145">
        <v>98.165574746873148</v>
      </c>
      <c r="O9" s="165">
        <v>7070000</v>
      </c>
      <c r="Q9" s="22"/>
      <c r="R9" s="26"/>
      <c r="S9" s="26"/>
    </row>
    <row r="10" spans="1:19" s="6" customFormat="1" x14ac:dyDescent="0.2">
      <c r="A10" s="29"/>
      <c r="B10" s="105" t="s">
        <v>61</v>
      </c>
      <c r="C10" s="102">
        <v>46487</v>
      </c>
      <c r="D10" s="103">
        <v>47399</v>
      </c>
      <c r="E10" s="103">
        <v>47078</v>
      </c>
      <c r="F10" s="103">
        <v>46542</v>
      </c>
      <c r="G10" s="103">
        <v>47289</v>
      </c>
      <c r="H10" s="103">
        <v>47754</v>
      </c>
      <c r="I10" s="103">
        <v>48710</v>
      </c>
      <c r="J10" s="103">
        <v>49335</v>
      </c>
      <c r="K10" s="104">
        <v>50017</v>
      </c>
      <c r="L10" s="160">
        <v>0</v>
      </c>
      <c r="M10" s="161">
        <v>50027</v>
      </c>
      <c r="N10" s="138">
        <v>101.36361794383436</v>
      </c>
      <c r="O10" s="166">
        <v>11938000</v>
      </c>
      <c r="Q10" s="22"/>
      <c r="R10" s="27"/>
      <c r="S10" s="26"/>
    </row>
    <row r="11" spans="1:19" s="6" customFormat="1" x14ac:dyDescent="0.2">
      <c r="A11" s="29"/>
      <c r="B11" s="28" t="s">
        <v>28</v>
      </c>
      <c r="C11" s="99">
        <v>22142</v>
      </c>
      <c r="D11" s="99">
        <v>22954</v>
      </c>
      <c r="E11" s="99">
        <v>22980</v>
      </c>
      <c r="F11" s="99">
        <v>22711</v>
      </c>
      <c r="G11" s="99">
        <v>23476</v>
      </c>
      <c r="H11" s="99">
        <v>24567</v>
      </c>
      <c r="I11" s="99">
        <v>25157</v>
      </c>
      <c r="J11" s="99">
        <v>25652</v>
      </c>
      <c r="K11" s="99">
        <v>26437</v>
      </c>
      <c r="L11" s="106">
        <v>0</v>
      </c>
      <c r="M11" s="99">
        <v>27367</v>
      </c>
      <c r="N11" s="138">
        <v>106.28511508686533</v>
      </c>
      <c r="O11" s="165">
        <v>5020000</v>
      </c>
      <c r="Q11" s="22"/>
      <c r="R11" s="27"/>
      <c r="S11" s="26"/>
    </row>
    <row r="12" spans="1:19" s="6" customFormat="1" x14ac:dyDescent="0.2">
      <c r="A12" s="29"/>
      <c r="B12" s="28" t="s">
        <v>30</v>
      </c>
      <c r="C12" s="99">
        <v>24521</v>
      </c>
      <c r="D12" s="99">
        <v>24299</v>
      </c>
      <c r="E12" s="99">
        <v>24413</v>
      </c>
      <c r="F12" s="99">
        <v>24970</v>
      </c>
      <c r="G12" s="99">
        <v>25438</v>
      </c>
      <c r="H12" s="99">
        <v>25989</v>
      </c>
      <c r="I12" s="99">
        <v>26100</v>
      </c>
      <c r="J12" s="99">
        <v>26917</v>
      </c>
      <c r="K12" s="99">
        <v>26808</v>
      </c>
      <c r="L12" s="106">
        <v>0</v>
      </c>
      <c r="M12" s="99">
        <v>27010</v>
      </c>
      <c r="N12" s="138">
        <v>101.5095521453179</v>
      </c>
      <c r="O12" s="165">
        <v>5411000</v>
      </c>
      <c r="Q12" s="22"/>
      <c r="R12" s="27"/>
      <c r="S12" s="26"/>
    </row>
    <row r="13" spans="1:19" s="6" customFormat="1" x14ac:dyDescent="0.2">
      <c r="A13" s="5" t="s">
        <v>19</v>
      </c>
      <c r="B13" s="5"/>
      <c r="C13" s="99">
        <v>25818</v>
      </c>
      <c r="D13" s="99">
        <v>26151</v>
      </c>
      <c r="E13" s="99">
        <v>26124</v>
      </c>
      <c r="F13" s="99">
        <v>26689</v>
      </c>
      <c r="G13" s="99">
        <v>26991</v>
      </c>
      <c r="H13" s="99">
        <v>27669</v>
      </c>
      <c r="I13" s="99">
        <v>27222</v>
      </c>
      <c r="J13" s="99">
        <v>27667</v>
      </c>
      <c r="K13" s="100">
        <v>28299</v>
      </c>
      <c r="L13" s="106">
        <v>3240</v>
      </c>
      <c r="M13" s="99">
        <v>26461</v>
      </c>
      <c r="N13" s="138">
        <v>95.426022984084241</v>
      </c>
      <c r="O13" s="165">
        <v>5169000</v>
      </c>
      <c r="Q13" s="22"/>
    </row>
    <row r="14" spans="1:19" s="6" customFormat="1" x14ac:dyDescent="0.2">
      <c r="A14" s="5" t="s">
        <v>29</v>
      </c>
      <c r="B14" s="5"/>
      <c r="C14" s="159">
        <v>15336</v>
      </c>
      <c r="D14" s="159">
        <v>15504</v>
      </c>
      <c r="E14" s="159">
        <v>15747</v>
      </c>
      <c r="F14" s="159">
        <v>15902</v>
      </c>
      <c r="G14" s="159">
        <v>16311</v>
      </c>
      <c r="H14" s="159">
        <v>16884</v>
      </c>
      <c r="I14" s="159">
        <v>16701</v>
      </c>
      <c r="J14" s="159">
        <v>17314</v>
      </c>
      <c r="K14" s="159">
        <v>17465</v>
      </c>
      <c r="L14" s="160">
        <v>0</v>
      </c>
      <c r="M14" s="161">
        <v>17782</v>
      </c>
      <c r="N14" s="138">
        <v>103.62470862470863</v>
      </c>
      <c r="O14" s="165">
        <v>2993000</v>
      </c>
      <c r="Q14" s="22"/>
    </row>
    <row r="15" spans="1:19" s="6" customFormat="1" x14ac:dyDescent="0.2">
      <c r="A15" s="5" t="s">
        <v>124</v>
      </c>
      <c r="B15" s="5"/>
      <c r="C15" s="109">
        <v>6336</v>
      </c>
      <c r="D15" s="109">
        <v>6504</v>
      </c>
      <c r="E15" s="109">
        <v>6554</v>
      </c>
      <c r="F15" s="109">
        <v>6791</v>
      </c>
      <c r="G15" s="109">
        <v>7012</v>
      </c>
      <c r="H15" s="109">
        <v>7161</v>
      </c>
      <c r="I15" s="109">
        <v>7244</v>
      </c>
      <c r="J15" s="109">
        <v>7446</v>
      </c>
      <c r="K15" s="109">
        <v>8001</v>
      </c>
      <c r="L15" s="106">
        <v>0</v>
      </c>
      <c r="M15" s="99">
        <v>8043</v>
      </c>
      <c r="N15" s="138">
        <v>106.33731435370852</v>
      </c>
      <c r="O15" s="109">
        <v>1775000</v>
      </c>
      <c r="Q15" s="22"/>
    </row>
    <row r="16" spans="1:19" s="6" customFormat="1" x14ac:dyDescent="0.2">
      <c r="A16" s="7" t="s">
        <v>125</v>
      </c>
      <c r="B16" s="7"/>
      <c r="C16" s="64">
        <f t="shared" ref="C16:M16" si="1">SUM(C5:C15)</f>
        <v>275516</v>
      </c>
      <c r="D16" s="64">
        <f t="shared" si="1"/>
        <v>277973</v>
      </c>
      <c r="E16" s="64">
        <f t="shared" si="1"/>
        <v>281918</v>
      </c>
      <c r="F16" s="64">
        <f t="shared" si="1"/>
        <v>282021</v>
      </c>
      <c r="G16" s="64">
        <f t="shared" si="1"/>
        <v>287740</v>
      </c>
      <c r="H16" s="64">
        <f t="shared" si="1"/>
        <v>294308</v>
      </c>
      <c r="I16" s="64">
        <f t="shared" si="1"/>
        <v>298054</v>
      </c>
      <c r="J16" s="64">
        <f t="shared" si="1"/>
        <v>304373</v>
      </c>
      <c r="K16" s="64">
        <f t="shared" si="1"/>
        <v>307113</v>
      </c>
      <c r="L16" s="64">
        <f t="shared" si="1"/>
        <v>5199</v>
      </c>
      <c r="M16" s="146">
        <f t="shared" si="1"/>
        <v>307384</v>
      </c>
      <c r="N16" s="137">
        <f>M16/((I16+J16+K16)/3)*100</f>
        <v>101.38663500230886</v>
      </c>
      <c r="O16" s="65">
        <f>SUM(O5:O15)</f>
        <v>61384000</v>
      </c>
    </row>
    <row r="17" spans="1:15" ht="12.75" customHeight="1" x14ac:dyDescent="0.2">
      <c r="M17" s="141" t="s">
        <v>31</v>
      </c>
      <c r="N17" s="32" t="s">
        <v>0</v>
      </c>
    </row>
    <row r="18" spans="1:15" ht="12.75" customHeight="1" x14ac:dyDescent="0.2">
      <c r="A18" s="8" t="s">
        <v>32</v>
      </c>
      <c r="B18" s="8"/>
    </row>
    <row r="19" spans="1:15" ht="12.75" customHeight="1" x14ac:dyDescent="0.2">
      <c r="A19" s="8" t="s">
        <v>60</v>
      </c>
      <c r="B19" s="8"/>
    </row>
    <row r="20" spans="1:15" ht="12.75" customHeight="1" x14ac:dyDescent="0.2">
      <c r="A20" s="8" t="s">
        <v>59</v>
      </c>
      <c r="B20" s="8"/>
    </row>
    <row r="21" spans="1:15" ht="12.75" customHeight="1" x14ac:dyDescent="0.2">
      <c r="A21" s="8" t="s">
        <v>202</v>
      </c>
      <c r="B21" s="8"/>
    </row>
    <row r="22" spans="1:15" ht="12.75" customHeight="1" x14ac:dyDescent="0.2">
      <c r="A22" s="8" t="s">
        <v>73</v>
      </c>
      <c r="B22" s="8"/>
    </row>
    <row r="23" spans="1:15" ht="12.75" customHeight="1" x14ac:dyDescent="0.2">
      <c r="A23" s="8" t="s">
        <v>15</v>
      </c>
      <c r="B23" s="8"/>
    </row>
    <row r="24" spans="1:15" ht="12.75" customHeight="1" x14ac:dyDescent="0.2">
      <c r="A24" s="8" t="s">
        <v>196</v>
      </c>
      <c r="B24" s="8"/>
    </row>
    <row r="25" spans="1:15" ht="14.25" customHeight="1" x14ac:dyDescent="0.2">
      <c r="A25" s="8"/>
      <c r="B25" s="8"/>
    </row>
    <row r="26" spans="1:15" ht="14.25" customHeight="1" x14ac:dyDescent="0.2">
      <c r="A26" s="171" t="s">
        <v>200</v>
      </c>
      <c r="B26" s="8"/>
    </row>
    <row r="27" spans="1:15" ht="14.25" customHeight="1" x14ac:dyDescent="0.2">
      <c r="A27" s="8"/>
      <c r="B27" s="8"/>
    </row>
    <row r="28" spans="1:15" ht="12.75" customHeight="1" x14ac:dyDescent="0.2">
      <c r="A28" s="8" t="s">
        <v>1</v>
      </c>
      <c r="B28" s="8"/>
    </row>
    <row r="29" spans="1:15" ht="12.75" customHeight="1" x14ac:dyDescent="0.2">
      <c r="A29" s="18" t="s">
        <v>56</v>
      </c>
      <c r="B29" s="9"/>
    </row>
    <row r="30" spans="1:15" ht="12.75" customHeight="1" x14ac:dyDescent="0.25">
      <c r="A30" s="10"/>
      <c r="B30" s="10"/>
      <c r="C30" s="11"/>
      <c r="D30" s="12"/>
      <c r="E30" s="12"/>
      <c r="F30" s="12"/>
      <c r="G30" s="12"/>
      <c r="H30" s="12"/>
      <c r="I30" s="12"/>
      <c r="J30" s="12"/>
      <c r="K30" s="12"/>
      <c r="L30" s="12"/>
      <c r="M30" s="12"/>
      <c r="N30" s="12"/>
      <c r="O30" s="12"/>
    </row>
    <row r="31" spans="1:15" ht="12.75" customHeight="1" x14ac:dyDescent="0.25">
      <c r="A31" s="8"/>
      <c r="C31" s="11"/>
      <c r="D31" s="12"/>
      <c r="E31" s="12"/>
      <c r="F31" s="12"/>
      <c r="G31" s="12"/>
      <c r="H31" s="12"/>
      <c r="I31" s="12"/>
      <c r="J31" s="12"/>
      <c r="K31" s="12"/>
      <c r="L31" s="12"/>
      <c r="M31" s="12"/>
      <c r="N31" s="12"/>
      <c r="O31" s="12"/>
    </row>
    <row r="32" spans="1:15" ht="12.75" customHeight="1" x14ac:dyDescent="0.25">
      <c r="A32" s="59"/>
      <c r="C32" s="11"/>
      <c r="D32" s="12"/>
      <c r="E32" s="12"/>
      <c r="F32" s="12"/>
      <c r="G32" s="12"/>
      <c r="H32" s="12"/>
      <c r="I32" s="12"/>
      <c r="J32" s="12"/>
      <c r="K32" s="12"/>
      <c r="L32" s="12"/>
      <c r="M32" s="12"/>
      <c r="N32" s="12"/>
      <c r="O32" s="12"/>
    </row>
    <row r="33" spans="1:15" ht="12.75" customHeight="1" x14ac:dyDescent="0.25">
      <c r="A33" s="59"/>
      <c r="C33" s="11"/>
      <c r="D33" s="12"/>
      <c r="E33" s="12"/>
      <c r="F33" s="12"/>
      <c r="G33" s="12"/>
      <c r="H33" s="12"/>
      <c r="I33" s="12"/>
      <c r="J33" s="12"/>
      <c r="K33" s="12"/>
      <c r="L33" s="12"/>
      <c r="M33" s="12"/>
      <c r="N33" s="12"/>
      <c r="O33" s="12"/>
    </row>
    <row r="34" spans="1:15" ht="12.75" customHeight="1" x14ac:dyDescent="0.25">
      <c r="A34" s="59"/>
      <c r="C34" s="11"/>
      <c r="D34" s="12"/>
      <c r="E34" s="12"/>
      <c r="F34" s="12"/>
      <c r="G34" s="12"/>
      <c r="H34" s="12"/>
      <c r="I34" s="12"/>
      <c r="J34" s="12"/>
      <c r="K34" s="12"/>
      <c r="L34" s="12"/>
      <c r="M34" s="12"/>
      <c r="N34" s="12"/>
      <c r="O34" s="12"/>
    </row>
    <row r="35" spans="1:15" ht="12.75" customHeight="1" x14ac:dyDescent="0.25">
      <c r="A35" s="59"/>
      <c r="C35" s="11"/>
      <c r="D35" s="12"/>
      <c r="E35" s="12"/>
      <c r="F35" s="12"/>
      <c r="G35" s="12"/>
      <c r="H35" s="12"/>
      <c r="I35" s="12"/>
      <c r="J35" s="12"/>
      <c r="K35" s="12"/>
      <c r="L35" s="12"/>
      <c r="M35" s="12"/>
      <c r="N35" s="12"/>
      <c r="O35" s="12"/>
    </row>
    <row r="36" spans="1:15" ht="12.75" customHeight="1" x14ac:dyDescent="0.25">
      <c r="A36" s="59"/>
      <c r="C36" s="11"/>
      <c r="D36" s="12"/>
      <c r="E36" s="12"/>
      <c r="F36" s="12"/>
      <c r="G36" s="12"/>
      <c r="H36" s="12"/>
      <c r="I36" s="12"/>
      <c r="J36" s="12"/>
      <c r="K36" s="12"/>
      <c r="L36" s="12"/>
      <c r="M36" s="12"/>
      <c r="N36" s="12"/>
      <c r="O36" s="12"/>
    </row>
    <row r="37" spans="1:15" ht="12.75" customHeight="1" x14ac:dyDescent="0.25">
      <c r="A37" s="59"/>
      <c r="C37" s="11"/>
      <c r="D37" s="12"/>
      <c r="E37" s="12"/>
      <c r="F37" s="12"/>
      <c r="G37" s="12"/>
      <c r="H37" s="12"/>
      <c r="I37" s="12"/>
      <c r="J37" s="12"/>
      <c r="K37" s="12"/>
      <c r="L37" s="12"/>
      <c r="M37" s="12"/>
      <c r="N37" s="12"/>
      <c r="O37" s="12"/>
    </row>
    <row r="38" spans="1:15" ht="12.75" customHeight="1" x14ac:dyDescent="0.25">
      <c r="A38" s="41"/>
      <c r="C38" s="11"/>
      <c r="D38" s="12"/>
      <c r="E38" s="12"/>
      <c r="F38" s="12"/>
      <c r="G38" s="12"/>
      <c r="H38" s="12"/>
      <c r="I38" s="12"/>
      <c r="J38" s="12"/>
      <c r="K38" s="12"/>
      <c r="L38" s="12"/>
      <c r="M38" s="12"/>
      <c r="N38" s="12"/>
      <c r="O38" s="12"/>
    </row>
    <row r="39" spans="1:15" ht="13.5" customHeight="1" x14ac:dyDescent="0.25">
      <c r="C39" s="11"/>
      <c r="D39" s="12"/>
      <c r="E39" s="12"/>
      <c r="F39" s="12"/>
      <c r="G39" s="12"/>
      <c r="H39" s="12"/>
      <c r="I39" s="12"/>
      <c r="J39" s="12"/>
      <c r="K39" s="12"/>
      <c r="L39" s="12"/>
      <c r="M39" s="12"/>
      <c r="N39" s="12"/>
      <c r="O39" s="12"/>
    </row>
  </sheetData>
  <mergeCells count="3">
    <mergeCell ref="A2:B2"/>
    <mergeCell ref="A3:B3"/>
    <mergeCell ref="L2:M2"/>
  </mergeCells>
  <phoneticPr fontId="22" type="noConversion"/>
  <pageMargins left="0.35433070866141736" right="0.19685039370078741" top="0.82677165354330717" bottom="0.74803149606299213" header="0.51181102362204722" footer="0.51181102362204722"/>
  <pageSetup paperSize="9" scale="90" firstPageNumber="51" orientation="landscape" useFirstPageNumber="1" r:id="rId1"/>
  <headerFooter alignWithMargins="0">
    <oddHeader xml:space="preserve">&amp;L30/06/2010&amp;RUKACR 2010 Report </oddHeader>
    <oddFooter>&amp;LPage 51&amp;R&amp;F</oddFooter>
  </headerFooter>
  <colBreaks count="1" manualBreakCount="1">
    <brk id="15" max="31" man="1"/>
  </colBreaks>
  <ignoredErrors>
    <ignoredError sqref="C4 D4:M4 O4" formulaRange="1"/>
    <ignoredError sqref="N16" formula="1"/>
    <ignoredError sqref="N4"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O20" sqref="O20"/>
    </sheetView>
  </sheetViews>
  <sheetFormatPr defaultRowHeight="12.75" x14ac:dyDescent="0.2"/>
  <cols>
    <col min="1" max="1" width="2.5703125" customWidth="1"/>
    <col min="2" max="2" width="33.42578125" customWidth="1"/>
  </cols>
  <sheetData>
    <row r="1" spans="1:15" ht="20.25" x14ac:dyDescent="0.3">
      <c r="A1" s="14" t="s">
        <v>231</v>
      </c>
      <c r="C1" s="14" t="s">
        <v>116</v>
      </c>
    </row>
    <row r="2" spans="1:15" ht="12" customHeight="1" x14ac:dyDescent="0.3">
      <c r="A2" s="14"/>
    </row>
    <row r="3" spans="1:15" ht="23.25" x14ac:dyDescent="0.3">
      <c r="A3" s="14" t="s">
        <v>115</v>
      </c>
      <c r="G3" s="58"/>
    </row>
    <row r="4" spans="1:15" x14ac:dyDescent="0.2">
      <c r="A4" s="15" t="s">
        <v>37</v>
      </c>
    </row>
    <row r="5" spans="1:15" x14ac:dyDescent="0.2">
      <c r="C5" s="1"/>
      <c r="D5" s="1"/>
      <c r="E5" s="1"/>
      <c r="F5" s="1"/>
      <c r="G5" s="1"/>
      <c r="H5" s="1"/>
      <c r="I5" s="1"/>
      <c r="J5" s="1"/>
      <c r="K5" s="1"/>
      <c r="L5" s="1"/>
    </row>
    <row r="6" spans="1:15" ht="26.25" customHeight="1" x14ac:dyDescent="0.25">
      <c r="B6" s="93" t="s">
        <v>4</v>
      </c>
      <c r="C6" s="303" t="s">
        <v>70</v>
      </c>
      <c r="D6" s="304"/>
      <c r="E6" s="304"/>
      <c r="F6" s="304"/>
      <c r="G6" s="304"/>
      <c r="H6" s="304"/>
      <c r="I6" s="304"/>
      <c r="J6" s="304"/>
      <c r="K6" s="304"/>
      <c r="L6" s="70"/>
      <c r="M6" s="70"/>
      <c r="N6" s="70"/>
      <c r="O6" s="71"/>
    </row>
    <row r="7" spans="1:15" ht="15" x14ac:dyDescent="0.25">
      <c r="B7" s="94"/>
      <c r="C7" s="96">
        <v>1998</v>
      </c>
      <c r="D7" s="74">
        <v>1999</v>
      </c>
      <c r="E7" s="74">
        <v>2000</v>
      </c>
      <c r="F7" s="74">
        <v>2001</v>
      </c>
      <c r="G7" s="74">
        <v>2002</v>
      </c>
      <c r="H7" s="74">
        <v>2003</v>
      </c>
      <c r="I7" s="74">
        <v>2004</v>
      </c>
      <c r="J7" s="74">
        <v>2005</v>
      </c>
      <c r="K7" s="74">
        <v>2006</v>
      </c>
      <c r="L7" s="74">
        <v>2007</v>
      </c>
      <c r="M7" s="74">
        <v>2008</v>
      </c>
      <c r="N7" s="74">
        <v>2009</v>
      </c>
      <c r="O7" s="75">
        <v>2010</v>
      </c>
    </row>
    <row r="8" spans="1:15" ht="16.5" x14ac:dyDescent="0.2">
      <c r="B8" s="97" t="s">
        <v>72</v>
      </c>
      <c r="C8" s="90"/>
      <c r="D8" s="90"/>
      <c r="E8" s="90"/>
      <c r="F8" s="90"/>
      <c r="G8" s="90"/>
      <c r="H8" s="90"/>
      <c r="I8" s="90"/>
      <c r="J8" s="90"/>
      <c r="K8" s="90"/>
      <c r="L8" s="150"/>
      <c r="M8" s="107"/>
      <c r="N8" s="16"/>
      <c r="O8" s="16"/>
    </row>
    <row r="9" spans="1:15" ht="14.25" x14ac:dyDescent="0.2">
      <c r="B9" s="98" t="s">
        <v>127</v>
      </c>
      <c r="C9" s="81"/>
      <c r="D9" s="81">
        <v>50.927442898652806</v>
      </c>
      <c r="E9" s="81">
        <v>48.254980899521513</v>
      </c>
      <c r="F9" s="81">
        <v>42.402234318629326</v>
      </c>
      <c r="G9" s="81">
        <v>46.072643239840836</v>
      </c>
      <c r="H9" s="81">
        <v>49.349523017303305</v>
      </c>
      <c r="I9" s="81">
        <v>45.210768036785169</v>
      </c>
      <c r="J9" s="81">
        <v>44.958386250584248</v>
      </c>
      <c r="K9" s="81">
        <v>43.208260319932975</v>
      </c>
      <c r="L9" s="151">
        <v>43.971780363642928</v>
      </c>
      <c r="M9" s="153">
        <v>45.609090909090909</v>
      </c>
      <c r="N9" s="154">
        <v>45.723194678255794</v>
      </c>
      <c r="O9" s="154">
        <v>47.338712549043976</v>
      </c>
    </row>
    <row r="10" spans="1:15" ht="16.5" x14ac:dyDescent="0.2">
      <c r="B10" s="98" t="s">
        <v>134</v>
      </c>
      <c r="C10" s="81"/>
      <c r="D10" s="81">
        <v>22.416508174107008</v>
      </c>
      <c r="E10" s="81">
        <v>22.667564124565903</v>
      </c>
      <c r="F10" s="81">
        <v>22.041153725354352</v>
      </c>
      <c r="G10" s="81">
        <v>18.912499269515912</v>
      </c>
      <c r="H10" s="81">
        <v>14.891834722645507</v>
      </c>
      <c r="I10" s="81">
        <v>16.79553729446253</v>
      </c>
      <c r="J10" s="81">
        <v>18.298837066665072</v>
      </c>
      <c r="K10" s="81">
        <v>18.131926465033654</v>
      </c>
      <c r="L10" s="151">
        <v>17.940136421625333</v>
      </c>
      <c r="M10" s="155">
        <v>17.760000000000002</v>
      </c>
      <c r="N10" s="153">
        <v>16.394642379507157</v>
      </c>
      <c r="O10" s="153">
        <v>16.136296259834786</v>
      </c>
    </row>
    <row r="11" spans="1:15" ht="14.25" x14ac:dyDescent="0.2">
      <c r="B11" s="98" t="s">
        <v>128</v>
      </c>
      <c r="C11" s="81"/>
      <c r="D11" s="81">
        <v>11.411909835343844</v>
      </c>
      <c r="E11" s="81">
        <v>15.509119280181324</v>
      </c>
      <c r="F11" s="81">
        <v>15.877273995789166</v>
      </c>
      <c r="G11" s="81">
        <v>16.61497011323036</v>
      </c>
      <c r="H11" s="81">
        <v>14.78670151345665</v>
      </c>
      <c r="I11" s="81">
        <v>15.829706101342353</v>
      </c>
      <c r="J11" s="81">
        <v>16.897266635358712</v>
      </c>
      <c r="K11" s="81">
        <v>18.83088094195957</v>
      </c>
      <c r="L11" s="151">
        <v>19.358562539639397</v>
      </c>
      <c r="M11" s="153">
        <v>19.509090909090908</v>
      </c>
      <c r="N11" s="156">
        <v>21.120771642239379</v>
      </c>
      <c r="O11" s="156">
        <v>23.539707314809984</v>
      </c>
    </row>
    <row r="12" spans="1:15" ht="14.25" x14ac:dyDescent="0.2">
      <c r="B12" s="79"/>
      <c r="C12" s="81"/>
      <c r="D12" s="81"/>
      <c r="E12" s="81"/>
      <c r="F12" s="81"/>
      <c r="G12" s="81"/>
      <c r="H12" s="81"/>
      <c r="I12" s="81"/>
      <c r="J12" s="81"/>
      <c r="K12" s="81"/>
      <c r="L12" s="152"/>
      <c r="M12" s="16"/>
      <c r="N12" s="16"/>
      <c r="O12" s="16"/>
    </row>
    <row r="13" spans="1:15" ht="16.5" x14ac:dyDescent="0.2">
      <c r="B13" s="84" t="s">
        <v>135</v>
      </c>
      <c r="C13" s="81">
        <v>49.124430159427924</v>
      </c>
      <c r="D13" s="81">
        <v>62.472508483959928</v>
      </c>
      <c r="E13" s="81">
        <v>65.4900502716864</v>
      </c>
      <c r="F13" s="81">
        <v>72.393821596627362</v>
      </c>
      <c r="G13" s="81">
        <v>73.053135312693499</v>
      </c>
      <c r="H13" s="81">
        <v>73.941597618850295</v>
      </c>
      <c r="I13" s="81">
        <v>76.432356678265549</v>
      </c>
      <c r="J13" s="81">
        <v>78.854569191201975</v>
      </c>
      <c r="K13" s="81">
        <v>78.452968116148142</v>
      </c>
      <c r="L13" s="151">
        <v>76.39333096988149</v>
      </c>
      <c r="M13" s="153">
        <v>83.013082176714889</v>
      </c>
      <c r="N13" s="154">
        <v>86.253109977596424</v>
      </c>
      <c r="O13" s="154">
        <v>87.51540396529505</v>
      </c>
    </row>
    <row r="14" spans="1:15" ht="12.75" customHeight="1" x14ac:dyDescent="0.2">
      <c r="B14" s="39"/>
      <c r="C14" s="22"/>
      <c r="D14" s="22"/>
      <c r="E14" s="22"/>
      <c r="F14" s="22"/>
      <c r="G14" s="22"/>
      <c r="H14" s="22"/>
      <c r="I14" s="22"/>
      <c r="J14" s="22"/>
      <c r="K14" s="22"/>
    </row>
    <row r="15" spans="1:15" ht="12.75" customHeight="1" x14ac:dyDescent="0.2">
      <c r="A15" s="8">
        <v>1</v>
      </c>
      <c r="B15" s="8" t="s">
        <v>5</v>
      </c>
    </row>
    <row r="16" spans="1:15" ht="12.75" customHeight="1" x14ac:dyDescent="0.2">
      <c r="A16" s="8">
        <v>2</v>
      </c>
      <c r="B16" s="8" t="s">
        <v>6</v>
      </c>
    </row>
    <row r="17" spans="1:2" ht="12.75" customHeight="1" x14ac:dyDescent="0.2">
      <c r="A17" s="8">
        <v>3</v>
      </c>
      <c r="B17" s="8" t="s">
        <v>88</v>
      </c>
    </row>
    <row r="18" spans="1:2" ht="12.75" customHeight="1" x14ac:dyDescent="0.2">
      <c r="A18" s="8">
        <v>4</v>
      </c>
      <c r="B18" s="24" t="s">
        <v>246</v>
      </c>
    </row>
    <row r="19" spans="1:2" ht="12.75" customHeight="1" x14ac:dyDescent="0.2">
      <c r="A19" s="8">
        <v>5</v>
      </c>
      <c r="B19" s="8" t="s">
        <v>89</v>
      </c>
    </row>
    <row r="21" spans="1:2" x14ac:dyDescent="0.2">
      <c r="A21" s="10"/>
    </row>
    <row r="23" spans="1:2" x14ac:dyDescent="0.2">
      <c r="A23" s="8"/>
    </row>
    <row r="24" spans="1:2" x14ac:dyDescent="0.2">
      <c r="A24" s="8"/>
    </row>
    <row r="25" spans="1:2" x14ac:dyDescent="0.2">
      <c r="A25" s="8"/>
    </row>
    <row r="26" spans="1:2" ht="14.25" customHeight="1" x14ac:dyDescent="0.2">
      <c r="A26" s="24"/>
    </row>
    <row r="27" spans="1:2" x14ac:dyDescent="0.2">
      <c r="A27" s="8"/>
    </row>
    <row r="28" spans="1:2" x14ac:dyDescent="0.2">
      <c r="A28" s="8"/>
    </row>
  </sheetData>
  <mergeCells count="1">
    <mergeCell ref="C6:K6"/>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&amp;L30/06/2010&amp;RUKACR 2010 Report </oddHeader>
    <oddFooter>&amp;LPage 65&amp;R&amp;F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65"/>
  <sheetViews>
    <sheetView zoomScaleNormal="100" workbookViewId="0">
      <pane ySplit="7" topLeftCell="A39" activePane="bottomLeft" state="frozen"/>
      <selection pane="bottomLeft" activeCell="A8" sqref="A8"/>
    </sheetView>
  </sheetViews>
  <sheetFormatPr defaultRowHeight="12.75" x14ac:dyDescent="0.2"/>
  <cols>
    <col min="1" max="1" width="38.85546875" style="17" customWidth="1"/>
    <col min="2" max="2" width="10.28515625" style="17" customWidth="1"/>
    <col min="3" max="3" width="7.28515625" style="17" customWidth="1"/>
    <col min="4" max="4" width="8.42578125" style="17" customWidth="1"/>
    <col min="5" max="5" width="6.7109375" style="194" customWidth="1"/>
    <col min="6" max="6" width="7" style="194" customWidth="1"/>
    <col min="7" max="7" width="7.85546875" style="194" customWidth="1"/>
    <col min="8" max="8" width="6.28515625" style="194" customWidth="1"/>
    <col min="9" max="9" width="7" style="194" customWidth="1"/>
    <col min="10" max="10" width="8.140625" style="194" customWidth="1"/>
    <col min="11" max="11" width="6" style="194" customWidth="1"/>
    <col min="12" max="12" width="7.42578125" style="194" customWidth="1"/>
    <col min="13" max="13" width="8.85546875" style="194" customWidth="1"/>
    <col min="14" max="14" width="7" style="194" customWidth="1"/>
    <col min="15" max="15" width="5.85546875" style="194" customWidth="1"/>
    <col min="16" max="16" width="10" style="173" customWidth="1"/>
    <col min="17" max="119" width="9.140625" style="173"/>
    <col min="120" max="16384" width="9.140625" style="17"/>
  </cols>
  <sheetData>
    <row r="1" spans="1:119" x14ac:dyDescent="0.2">
      <c r="A1" s="233" t="s">
        <v>136</v>
      </c>
      <c r="B1" s="233"/>
      <c r="C1" s="233"/>
      <c r="D1" s="233"/>
      <c r="E1" s="233"/>
      <c r="F1" s="233"/>
      <c r="G1" s="233"/>
    </row>
    <row r="2" spans="1:119" x14ac:dyDescent="0.2">
      <c r="C2" s="180"/>
      <c r="D2" s="180"/>
      <c r="E2" s="180"/>
      <c r="F2" s="173"/>
    </row>
    <row r="3" spans="1:119" x14ac:dyDescent="0.2">
      <c r="A3" s="116"/>
      <c r="B3" s="116"/>
      <c r="C3" s="232" t="s">
        <v>233</v>
      </c>
      <c r="D3" s="172" t="s">
        <v>234</v>
      </c>
      <c r="E3" s="172"/>
      <c r="F3" s="172"/>
      <c r="I3" s="17"/>
      <c r="J3" s="17"/>
      <c r="K3" s="17"/>
      <c r="L3" s="17"/>
      <c r="M3" s="17"/>
      <c r="N3" s="17"/>
      <c r="O3" s="17"/>
    </row>
    <row r="4" spans="1:119" x14ac:dyDescent="0.2">
      <c r="A4" s="117"/>
      <c r="B4" s="174"/>
      <c r="C4" s="189"/>
      <c r="D4" s="17" t="s">
        <v>232</v>
      </c>
      <c r="E4" s="172"/>
      <c r="F4" s="172"/>
      <c r="I4" s="17"/>
      <c r="J4" s="173"/>
      <c r="K4" s="173"/>
      <c r="L4" s="173"/>
      <c r="M4" s="173"/>
      <c r="N4" s="173"/>
      <c r="O4" s="173"/>
    </row>
    <row r="5" spans="1:119" x14ac:dyDescent="0.2">
      <c r="A5" s="117"/>
      <c r="B5" s="118"/>
      <c r="C5" s="175"/>
      <c r="D5" s="173" t="s">
        <v>223</v>
      </c>
      <c r="E5" s="173"/>
      <c r="F5" s="174"/>
      <c r="I5" s="118"/>
      <c r="J5" s="118"/>
      <c r="K5" s="118"/>
      <c r="L5" s="119"/>
      <c r="M5" s="118"/>
      <c r="N5" s="118"/>
      <c r="O5" s="118"/>
    </row>
    <row r="6" spans="1:119" ht="27" customHeight="1" x14ac:dyDescent="0.2">
      <c r="A6" s="120" t="s">
        <v>137</v>
      </c>
      <c r="B6" s="121"/>
      <c r="C6" s="121"/>
      <c r="D6" s="121"/>
      <c r="E6" s="121"/>
      <c r="F6" s="121"/>
      <c r="G6" s="121"/>
      <c r="H6" s="122"/>
      <c r="I6" s="121"/>
      <c r="J6" s="121"/>
      <c r="K6" s="121"/>
      <c r="L6" s="122"/>
      <c r="M6" s="121"/>
      <c r="N6" s="121"/>
      <c r="O6" s="121"/>
    </row>
    <row r="7" spans="1:119" s="127" customFormat="1" ht="39.75" customHeight="1" thickBot="1" x14ac:dyDescent="0.25">
      <c r="A7" s="123" t="s">
        <v>138</v>
      </c>
      <c r="B7" s="123" t="s">
        <v>139</v>
      </c>
      <c r="C7" s="123" t="s">
        <v>140</v>
      </c>
      <c r="D7" s="123" t="s">
        <v>141</v>
      </c>
      <c r="E7" s="123" t="s">
        <v>142</v>
      </c>
      <c r="F7" s="124" t="s">
        <v>22</v>
      </c>
      <c r="G7" s="123" t="s">
        <v>46</v>
      </c>
      <c r="H7" s="123" t="s">
        <v>143</v>
      </c>
      <c r="I7" s="124" t="s">
        <v>144</v>
      </c>
      <c r="J7" s="123" t="s">
        <v>21</v>
      </c>
      <c r="K7" s="123" t="s">
        <v>28</v>
      </c>
      <c r="L7" s="123" t="s">
        <v>145</v>
      </c>
      <c r="M7" s="123" t="s">
        <v>19</v>
      </c>
      <c r="N7" s="125" t="s">
        <v>146</v>
      </c>
      <c r="O7" s="123" t="s">
        <v>147</v>
      </c>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row>
    <row r="8" spans="1:119" x14ac:dyDescent="0.2">
      <c r="A8" s="128" t="s">
        <v>148</v>
      </c>
      <c r="B8" s="176"/>
      <c r="C8" s="168"/>
      <c r="D8" s="177"/>
      <c r="E8" s="168"/>
      <c r="F8" s="168"/>
      <c r="G8" s="177"/>
      <c r="H8" s="168"/>
      <c r="I8" s="168"/>
      <c r="J8" s="168"/>
      <c r="K8" s="168"/>
      <c r="L8" s="168"/>
      <c r="M8" s="168"/>
      <c r="N8" s="178"/>
      <c r="O8" s="168"/>
    </row>
    <row r="9" spans="1:119" ht="15" customHeight="1" thickBot="1" x14ac:dyDescent="0.25">
      <c r="A9" s="140" t="s">
        <v>149</v>
      </c>
      <c r="B9" s="179" t="s">
        <v>193</v>
      </c>
      <c r="C9" s="135">
        <v>101.38663500230886</v>
      </c>
      <c r="D9" s="135">
        <v>101.74333039521073</v>
      </c>
      <c r="E9" s="231">
        <v>105.9</v>
      </c>
      <c r="F9" s="231">
        <v>103.6</v>
      </c>
      <c r="G9" s="267">
        <v>96.4</v>
      </c>
      <c r="H9" s="231">
        <v>106.4</v>
      </c>
      <c r="I9" s="229">
        <v>98.2</v>
      </c>
      <c r="J9" s="229">
        <v>101.4</v>
      </c>
      <c r="K9" s="267">
        <v>106.3</v>
      </c>
      <c r="L9" s="229">
        <v>101.5</v>
      </c>
      <c r="M9" s="237">
        <v>95.4</v>
      </c>
      <c r="N9" s="237">
        <v>103.6</v>
      </c>
      <c r="O9" s="237">
        <v>106.3</v>
      </c>
      <c r="Q9" s="290"/>
      <c r="R9" s="290"/>
      <c r="S9" s="290"/>
      <c r="T9" s="290"/>
      <c r="U9" s="290"/>
      <c r="V9" s="290"/>
      <c r="W9" s="290"/>
      <c r="X9" s="290"/>
      <c r="Y9" s="290"/>
      <c r="Z9" s="290"/>
      <c r="AA9" s="290"/>
    </row>
    <row r="10" spans="1:119" x14ac:dyDescent="0.2">
      <c r="A10" s="128" t="s">
        <v>150</v>
      </c>
      <c r="B10" s="176"/>
      <c r="C10" s="187"/>
      <c r="D10" s="187"/>
      <c r="E10" s="238"/>
      <c r="F10" s="239"/>
      <c r="G10" s="238"/>
      <c r="H10" s="238"/>
      <c r="I10" s="238"/>
      <c r="J10" s="240"/>
      <c r="K10" s="238"/>
      <c r="L10" s="238"/>
      <c r="M10" s="238"/>
      <c r="N10" s="241"/>
      <c r="O10" s="238"/>
      <c r="R10" s="17"/>
      <c r="S10" s="17"/>
      <c r="T10" s="17"/>
      <c r="U10" s="17"/>
      <c r="V10" s="17"/>
      <c r="W10" s="17"/>
      <c r="X10" s="17"/>
    </row>
    <row r="11" spans="1:119" ht="15" x14ac:dyDescent="0.25">
      <c r="A11" s="100" t="s">
        <v>237</v>
      </c>
      <c r="B11" s="196" t="s">
        <v>192</v>
      </c>
      <c r="C11" s="133">
        <f t="shared" ref="C11:C73" si="0">(SUM(E11:O11))/11</f>
        <v>1.1363636363636365</v>
      </c>
      <c r="D11" s="133">
        <f t="shared" ref="D11:D73" si="1">(SUM(E11:L11))/8</f>
        <v>-2.5000000000000022E-2</v>
      </c>
      <c r="E11" s="234">
        <v>4.7</v>
      </c>
      <c r="F11" s="234">
        <v>-0.5</v>
      </c>
      <c r="G11" s="133">
        <v>-2.1</v>
      </c>
      <c r="H11" s="234">
        <v>0.8</v>
      </c>
      <c r="I11" s="234">
        <v>3.3</v>
      </c>
      <c r="J11" s="133">
        <v>-3.5</v>
      </c>
      <c r="K11" s="234">
        <v>3.4</v>
      </c>
      <c r="L11" s="243">
        <v>-6.3</v>
      </c>
      <c r="M11" s="234">
        <v>0.4</v>
      </c>
      <c r="N11" s="133">
        <v>3.8</v>
      </c>
      <c r="O11" s="133">
        <v>8.5</v>
      </c>
      <c r="P11" s="129"/>
      <c r="Q11" s="290"/>
      <c r="R11" s="290"/>
      <c r="S11" s="290"/>
      <c r="T11" s="290"/>
      <c r="U11" s="290"/>
      <c r="V11" s="290"/>
      <c r="W11" s="290"/>
      <c r="X11" s="290"/>
      <c r="Y11" s="290"/>
      <c r="Z11" s="290"/>
      <c r="AA11" s="290"/>
    </row>
    <row r="12" spans="1:119" ht="15" x14ac:dyDescent="0.25">
      <c r="A12" s="100" t="s">
        <v>151</v>
      </c>
      <c r="B12" s="196" t="s">
        <v>192</v>
      </c>
      <c r="C12" s="133">
        <f t="shared" si="0"/>
        <v>18.290909090909089</v>
      </c>
      <c r="D12" s="133">
        <f t="shared" si="1"/>
        <v>16.45</v>
      </c>
      <c r="E12" s="243">
        <v>34.1</v>
      </c>
      <c r="F12" s="243">
        <v>13.4</v>
      </c>
      <c r="G12" s="133">
        <v>9.1</v>
      </c>
      <c r="H12" s="242">
        <v>24.7</v>
      </c>
      <c r="I12" s="234">
        <v>2.9</v>
      </c>
      <c r="J12" s="242">
        <v>18.8</v>
      </c>
      <c r="K12" s="234">
        <v>10.4</v>
      </c>
      <c r="L12" s="243">
        <v>18.2</v>
      </c>
      <c r="M12" s="234">
        <v>10.1</v>
      </c>
      <c r="N12" s="242">
        <v>23</v>
      </c>
      <c r="O12" s="243">
        <v>36.5</v>
      </c>
      <c r="P12" s="129"/>
      <c r="Q12" s="290"/>
      <c r="R12" s="290"/>
      <c r="S12" s="290"/>
      <c r="T12" s="290"/>
      <c r="U12" s="290"/>
      <c r="V12" s="290"/>
      <c r="W12" s="290"/>
      <c r="X12" s="290"/>
      <c r="Y12" s="290"/>
      <c r="Z12" s="290"/>
      <c r="AA12" s="290"/>
    </row>
    <row r="13" spans="1:119" ht="15" x14ac:dyDescent="0.25">
      <c r="A13" s="100" t="s">
        <v>236</v>
      </c>
      <c r="B13" s="196" t="s">
        <v>192</v>
      </c>
      <c r="C13" s="133">
        <f t="shared" si="0"/>
        <v>5.5</v>
      </c>
      <c r="D13" s="133">
        <f t="shared" si="1"/>
        <v>5.8250000000000002</v>
      </c>
      <c r="E13" s="243">
        <v>5.6</v>
      </c>
      <c r="F13" s="234">
        <v>4.5</v>
      </c>
      <c r="G13" s="133">
        <v>3.8</v>
      </c>
      <c r="H13" s="242">
        <v>10.1</v>
      </c>
      <c r="I13" s="243">
        <v>4.5999999999999996</v>
      </c>
      <c r="J13" s="133">
        <v>3.6</v>
      </c>
      <c r="K13" s="243">
        <v>10.5</v>
      </c>
      <c r="L13" s="234">
        <v>3.9</v>
      </c>
      <c r="M13" s="243">
        <v>5.6</v>
      </c>
      <c r="N13" s="242">
        <v>8.4</v>
      </c>
      <c r="O13" s="234">
        <v>-0.1</v>
      </c>
      <c r="P13" s="129"/>
      <c r="Q13" s="290"/>
      <c r="R13" s="290"/>
      <c r="S13" s="290"/>
      <c r="T13" s="290"/>
      <c r="U13" s="290"/>
      <c r="V13" s="290"/>
      <c r="W13" s="290"/>
      <c r="X13" s="290"/>
      <c r="Y13" s="290"/>
      <c r="Z13" s="290"/>
      <c r="AA13" s="290"/>
    </row>
    <row r="14" spans="1:119" ht="15" x14ac:dyDescent="0.25">
      <c r="A14" s="100" t="s">
        <v>242</v>
      </c>
      <c r="B14" s="196" t="s">
        <v>192</v>
      </c>
      <c r="C14" s="133">
        <f t="shared" si="0"/>
        <v>1.6545454545454548</v>
      </c>
      <c r="D14" s="133">
        <f t="shared" si="1"/>
        <v>0.16250000000000009</v>
      </c>
      <c r="E14" s="243">
        <v>7.2</v>
      </c>
      <c r="F14" s="243">
        <v>-5.8</v>
      </c>
      <c r="G14" s="133">
        <v>-1.3</v>
      </c>
      <c r="H14" s="133">
        <v>2.2000000000000002</v>
      </c>
      <c r="I14" s="243">
        <v>-5</v>
      </c>
      <c r="J14" s="133">
        <v>2.1</v>
      </c>
      <c r="K14" s="234">
        <v>1</v>
      </c>
      <c r="L14" s="234">
        <v>0.9</v>
      </c>
      <c r="M14" s="234">
        <v>-0.2</v>
      </c>
      <c r="N14" s="243">
        <v>7.5</v>
      </c>
      <c r="O14" s="243">
        <v>9.6</v>
      </c>
      <c r="P14" s="129"/>
      <c r="Q14" s="290"/>
      <c r="R14" s="290"/>
      <c r="S14" s="290"/>
      <c r="T14" s="290"/>
      <c r="U14" s="290"/>
      <c r="V14" s="290"/>
      <c r="W14" s="290"/>
      <c r="X14" s="290"/>
      <c r="Y14" s="290"/>
      <c r="Z14" s="290"/>
      <c r="AA14" s="290"/>
    </row>
    <row r="15" spans="1:119" ht="15" x14ac:dyDescent="0.25">
      <c r="A15" s="100" t="s">
        <v>235</v>
      </c>
      <c r="B15" s="196" t="s">
        <v>192</v>
      </c>
      <c r="C15" s="133">
        <f t="shared" si="0"/>
        <v>-0.90000000000000036</v>
      </c>
      <c r="D15" s="133">
        <f t="shared" si="1"/>
        <v>2.1374999999999997</v>
      </c>
      <c r="E15" s="243">
        <v>9.5</v>
      </c>
      <c r="F15" s="243">
        <v>9.6</v>
      </c>
      <c r="G15" s="133">
        <v>0</v>
      </c>
      <c r="H15" s="133">
        <v>9.6999999999999993</v>
      </c>
      <c r="I15" s="234">
        <v>-1.1000000000000001</v>
      </c>
      <c r="J15" s="242">
        <v>-6.3</v>
      </c>
      <c r="K15" s="234">
        <v>7.2</v>
      </c>
      <c r="L15" s="243">
        <v>-11.5</v>
      </c>
      <c r="M15" s="234">
        <v>-1.3</v>
      </c>
      <c r="N15" s="243">
        <v>-26.6</v>
      </c>
      <c r="O15" s="234">
        <v>0.9</v>
      </c>
      <c r="P15" s="129"/>
      <c r="Q15" s="290"/>
      <c r="R15" s="290"/>
      <c r="S15" s="290"/>
      <c r="T15" s="290"/>
      <c r="U15" s="290"/>
      <c r="V15" s="290"/>
      <c r="W15" s="290"/>
      <c r="X15" s="290"/>
      <c r="Y15" s="290"/>
      <c r="Z15" s="290"/>
      <c r="AA15" s="290"/>
    </row>
    <row r="16" spans="1:119" ht="15" x14ac:dyDescent="0.25">
      <c r="A16" s="100" t="s">
        <v>66</v>
      </c>
      <c r="B16" s="196" t="s">
        <v>192</v>
      </c>
      <c r="C16" s="133">
        <f t="shared" si="0"/>
        <v>6.8636363636363651</v>
      </c>
      <c r="D16" s="133">
        <f t="shared" si="1"/>
        <v>8.7625000000000011</v>
      </c>
      <c r="E16" s="243">
        <v>8</v>
      </c>
      <c r="F16" s="243">
        <v>27.7</v>
      </c>
      <c r="G16" s="242">
        <v>11</v>
      </c>
      <c r="H16" s="242">
        <v>14.1</v>
      </c>
      <c r="I16" s="243">
        <v>-6.3</v>
      </c>
      <c r="J16" s="133">
        <v>-0.6</v>
      </c>
      <c r="K16" s="243">
        <v>13.8</v>
      </c>
      <c r="L16" s="234">
        <v>2.4</v>
      </c>
      <c r="M16" s="234">
        <v>-4</v>
      </c>
      <c r="N16" s="234">
        <v>-0.8</v>
      </c>
      <c r="O16" s="234">
        <v>10.199999999999999</v>
      </c>
      <c r="P16" s="129"/>
      <c r="Q16" s="290"/>
      <c r="R16" s="290"/>
      <c r="S16" s="290"/>
      <c r="T16" s="290"/>
      <c r="U16" s="290"/>
      <c r="V16" s="290"/>
      <c r="W16" s="290"/>
      <c r="X16" s="290"/>
      <c r="Y16" s="290"/>
      <c r="Z16" s="290"/>
      <c r="AA16" s="290"/>
    </row>
    <row r="17" spans="1:27" ht="15.75" thickBot="1" x14ac:dyDescent="0.3">
      <c r="A17" s="158" t="s">
        <v>152</v>
      </c>
      <c r="B17" s="197" t="s">
        <v>192</v>
      </c>
      <c r="C17" s="135">
        <f t="shared" si="0"/>
        <v>3.0090909090909093</v>
      </c>
      <c r="D17" s="135">
        <f t="shared" si="1"/>
        <v>2.5750000000000002</v>
      </c>
      <c r="E17" s="237">
        <v>3.4</v>
      </c>
      <c r="F17" s="237">
        <v>3.2</v>
      </c>
      <c r="G17" s="135">
        <v>1</v>
      </c>
      <c r="H17" s="237">
        <v>7.2</v>
      </c>
      <c r="I17" s="135">
        <v>-1.2</v>
      </c>
      <c r="J17" s="135">
        <v>1.1000000000000001</v>
      </c>
      <c r="K17" s="237">
        <v>4.8</v>
      </c>
      <c r="L17" s="135">
        <v>1.1000000000000001</v>
      </c>
      <c r="M17" s="135">
        <v>1.6</v>
      </c>
      <c r="N17" s="237">
        <v>3.8</v>
      </c>
      <c r="O17" s="237">
        <v>7.1</v>
      </c>
      <c r="P17" s="129"/>
      <c r="Q17" s="290"/>
      <c r="R17" s="290"/>
      <c r="S17" s="290"/>
      <c r="T17" s="290"/>
      <c r="U17" s="290"/>
      <c r="V17" s="290"/>
      <c r="W17" s="290"/>
      <c r="X17" s="290"/>
      <c r="Y17" s="290"/>
      <c r="Z17" s="290"/>
      <c r="AA17" s="290"/>
    </row>
    <row r="18" spans="1:27" x14ac:dyDescent="0.2">
      <c r="A18" s="132" t="s">
        <v>153</v>
      </c>
      <c r="B18" s="198"/>
      <c r="C18" s="187"/>
      <c r="D18" s="187"/>
      <c r="E18" s="244"/>
      <c r="F18" s="245"/>
      <c r="G18" s="244"/>
      <c r="H18" s="244"/>
      <c r="I18" s="244"/>
      <c r="J18" s="234"/>
      <c r="K18" s="244"/>
      <c r="L18" s="244"/>
      <c r="M18" s="244"/>
      <c r="N18" s="245"/>
      <c r="O18" s="244"/>
      <c r="P18" s="181"/>
      <c r="R18" s="17"/>
      <c r="S18" s="17"/>
      <c r="T18" s="17"/>
      <c r="U18" s="17"/>
      <c r="V18" s="17"/>
    </row>
    <row r="19" spans="1:27" ht="15" x14ac:dyDescent="0.25">
      <c r="A19" s="100" t="s">
        <v>237</v>
      </c>
      <c r="B19" s="196" t="s">
        <v>192</v>
      </c>
      <c r="C19" s="133">
        <f t="shared" si="0"/>
        <v>4.5909090909090908</v>
      </c>
      <c r="D19" s="133">
        <f t="shared" si="1"/>
        <v>4.4375</v>
      </c>
      <c r="E19" s="235">
        <v>6.9</v>
      </c>
      <c r="F19" s="224">
        <v>2.8</v>
      </c>
      <c r="G19" s="242">
        <v>6.8</v>
      </c>
      <c r="H19" s="133">
        <v>3.4</v>
      </c>
      <c r="I19" s="224">
        <v>2.6</v>
      </c>
      <c r="J19" s="133">
        <v>0</v>
      </c>
      <c r="K19" s="235">
        <v>8.3000000000000007</v>
      </c>
      <c r="L19" s="224">
        <v>4.7</v>
      </c>
      <c r="M19" s="235">
        <v>5.9</v>
      </c>
      <c r="N19" s="235">
        <v>11.3</v>
      </c>
      <c r="O19" s="224">
        <v>-2.2000000000000002</v>
      </c>
      <c r="P19" s="130"/>
      <c r="Q19" s="290"/>
      <c r="R19" s="290"/>
      <c r="S19" s="290"/>
      <c r="T19" s="290"/>
      <c r="U19" s="290"/>
      <c r="V19" s="290"/>
      <c r="W19" s="290"/>
      <c r="X19" s="290"/>
      <c r="Y19" s="290"/>
      <c r="Z19" s="290"/>
      <c r="AA19" s="290"/>
    </row>
    <row r="20" spans="1:27" ht="15" x14ac:dyDescent="0.25">
      <c r="A20" s="100" t="s">
        <v>238</v>
      </c>
      <c r="B20" s="196" t="s">
        <v>192</v>
      </c>
      <c r="C20" s="133">
        <f t="shared" si="0"/>
        <v>3.9727272727272722</v>
      </c>
      <c r="D20" s="133">
        <f t="shared" si="1"/>
        <v>3.2625000000000002</v>
      </c>
      <c r="E20" s="235">
        <v>5.3</v>
      </c>
      <c r="F20" s="224">
        <v>2.2000000000000002</v>
      </c>
      <c r="G20" s="242">
        <v>6.1</v>
      </c>
      <c r="H20" s="133">
        <v>2.5</v>
      </c>
      <c r="I20" s="235">
        <v>-3.6</v>
      </c>
      <c r="J20" s="133">
        <v>2.2000000000000002</v>
      </c>
      <c r="K20" s="235">
        <v>8.9</v>
      </c>
      <c r="L20" s="224">
        <v>2.5</v>
      </c>
      <c r="M20" s="224">
        <v>1.5</v>
      </c>
      <c r="N20" s="235">
        <v>8.1999999999999993</v>
      </c>
      <c r="O20" s="235">
        <v>7.9</v>
      </c>
      <c r="P20" s="130"/>
      <c r="Q20" s="290"/>
      <c r="R20" s="290"/>
      <c r="S20" s="290"/>
      <c r="T20" s="290"/>
      <c r="U20" s="290"/>
      <c r="V20" s="290"/>
      <c r="W20" s="290"/>
      <c r="X20" s="290"/>
      <c r="Y20" s="290"/>
      <c r="Z20" s="290"/>
      <c r="AA20" s="290"/>
    </row>
    <row r="21" spans="1:27" ht="15" x14ac:dyDescent="0.25">
      <c r="A21" s="100" t="s">
        <v>239</v>
      </c>
      <c r="B21" s="196" t="s">
        <v>192</v>
      </c>
      <c r="C21" s="133">
        <f t="shared" si="0"/>
        <v>10.272727272727273</v>
      </c>
      <c r="D21" s="133">
        <f t="shared" si="1"/>
        <v>8.2625000000000011</v>
      </c>
      <c r="E21" s="235">
        <v>11.4</v>
      </c>
      <c r="F21" s="224">
        <v>4.0999999999999996</v>
      </c>
      <c r="G21" s="133">
        <v>1.3</v>
      </c>
      <c r="H21" s="133">
        <v>3.6</v>
      </c>
      <c r="I21" s="235">
        <v>10</v>
      </c>
      <c r="J21" s="133">
        <v>7</v>
      </c>
      <c r="K21" s="235">
        <v>21.5</v>
      </c>
      <c r="L21" s="224">
        <v>7.2</v>
      </c>
      <c r="M21" s="224">
        <v>0.2</v>
      </c>
      <c r="N21" s="235">
        <v>23.9</v>
      </c>
      <c r="O21" s="235">
        <v>22.8</v>
      </c>
      <c r="P21" s="130"/>
      <c r="Q21" s="290"/>
      <c r="R21" s="290"/>
      <c r="S21" s="290"/>
      <c r="T21" s="290"/>
      <c r="U21" s="290"/>
      <c r="V21" s="290"/>
      <c r="W21" s="290"/>
      <c r="X21" s="290"/>
      <c r="Y21" s="290"/>
      <c r="Z21" s="290"/>
      <c r="AA21" s="290"/>
    </row>
    <row r="22" spans="1:27" ht="15" x14ac:dyDescent="0.25">
      <c r="A22" s="100" t="s">
        <v>240</v>
      </c>
      <c r="B22" s="196" t="s">
        <v>192</v>
      </c>
      <c r="C22" s="133">
        <f t="shared" si="0"/>
        <v>3.836363636363636</v>
      </c>
      <c r="D22" s="133">
        <f t="shared" si="1"/>
        <v>1.1249999999999998</v>
      </c>
      <c r="E22" s="224">
        <v>10.4</v>
      </c>
      <c r="F22" s="224">
        <v>-3</v>
      </c>
      <c r="G22" s="133">
        <v>2</v>
      </c>
      <c r="H22" s="133">
        <v>-2.1</v>
      </c>
      <c r="I22" s="224">
        <v>1.2</v>
      </c>
      <c r="J22" s="133">
        <v>-6.4</v>
      </c>
      <c r="K22" s="224">
        <v>-12.5</v>
      </c>
      <c r="L22" s="235">
        <v>19.399999999999999</v>
      </c>
      <c r="M22" s="224">
        <v>0.3</v>
      </c>
      <c r="N22" s="224">
        <v>0</v>
      </c>
      <c r="O22" s="235">
        <v>32.9</v>
      </c>
      <c r="P22" s="130"/>
      <c r="Q22" s="290"/>
      <c r="R22" s="290"/>
      <c r="S22" s="290"/>
      <c r="T22" s="290"/>
      <c r="U22" s="290"/>
      <c r="V22" s="290"/>
      <c r="W22" s="290"/>
      <c r="X22" s="290"/>
      <c r="Y22" s="290"/>
      <c r="Z22" s="290"/>
      <c r="AA22" s="290"/>
    </row>
    <row r="23" spans="1:27" ht="15" x14ac:dyDescent="0.25">
      <c r="A23" s="100" t="s">
        <v>241</v>
      </c>
      <c r="B23" s="196" t="s">
        <v>192</v>
      </c>
      <c r="C23" s="133">
        <f t="shared" si="0"/>
        <v>10.1</v>
      </c>
      <c r="D23" s="133">
        <f t="shared" si="1"/>
        <v>10.762499999999999</v>
      </c>
      <c r="E23" s="235">
        <v>33</v>
      </c>
      <c r="F23" s="235">
        <v>-10.8</v>
      </c>
      <c r="G23" s="242">
        <v>19.399999999999999</v>
      </c>
      <c r="H23" s="242">
        <v>8.5</v>
      </c>
      <c r="I23" s="235">
        <v>12.9</v>
      </c>
      <c r="J23" s="242">
        <v>9.6999999999999993</v>
      </c>
      <c r="K23" s="235">
        <v>5.4</v>
      </c>
      <c r="L23" s="235">
        <v>8</v>
      </c>
      <c r="M23" s="235">
        <v>-23.3</v>
      </c>
      <c r="N23" s="235">
        <v>34.5</v>
      </c>
      <c r="O23" s="235">
        <v>13.8</v>
      </c>
      <c r="P23" s="130"/>
      <c r="Q23" s="290"/>
      <c r="R23" s="290"/>
      <c r="S23" s="290"/>
      <c r="T23" s="290"/>
      <c r="U23" s="290"/>
      <c r="V23" s="290"/>
      <c r="W23" s="290"/>
      <c r="X23" s="290"/>
      <c r="Y23" s="290"/>
      <c r="Z23" s="290"/>
      <c r="AA23" s="290"/>
    </row>
    <row r="24" spans="1:27" ht="15" x14ac:dyDescent="0.25">
      <c r="A24" s="100" t="s">
        <v>151</v>
      </c>
      <c r="B24" s="196" t="s">
        <v>192</v>
      </c>
      <c r="C24" s="133">
        <f t="shared" si="0"/>
        <v>11.781818181818181</v>
      </c>
      <c r="D24" s="133">
        <f t="shared" si="1"/>
        <v>9.6</v>
      </c>
      <c r="E24" s="235">
        <v>23.8</v>
      </c>
      <c r="F24" s="224">
        <v>6.7</v>
      </c>
      <c r="G24" s="133">
        <v>1.5</v>
      </c>
      <c r="H24" s="133">
        <v>10.5</v>
      </c>
      <c r="I24" s="224">
        <v>2.7</v>
      </c>
      <c r="J24" s="133">
        <v>7.9</v>
      </c>
      <c r="K24" s="235">
        <v>15.6</v>
      </c>
      <c r="L24" s="224">
        <v>8.1</v>
      </c>
      <c r="M24" s="235">
        <v>27.7</v>
      </c>
      <c r="N24" s="224">
        <v>10.9</v>
      </c>
      <c r="O24" s="224">
        <v>14.2</v>
      </c>
      <c r="P24" s="130"/>
      <c r="Q24" s="290"/>
      <c r="R24" s="290"/>
      <c r="S24" s="290"/>
      <c r="T24" s="290"/>
      <c r="U24" s="290"/>
      <c r="V24" s="290"/>
      <c r="W24" s="290"/>
      <c r="X24" s="290"/>
      <c r="Y24" s="290"/>
      <c r="Z24" s="290"/>
      <c r="AA24" s="290"/>
    </row>
    <row r="25" spans="1:27" ht="15" x14ac:dyDescent="0.25">
      <c r="A25" s="100" t="s">
        <v>236</v>
      </c>
      <c r="B25" s="196" t="s">
        <v>192</v>
      </c>
      <c r="C25" s="133">
        <f t="shared" si="0"/>
        <v>3.2636363636363637</v>
      </c>
      <c r="D25" s="133">
        <f t="shared" si="1"/>
        <v>2.3875000000000002</v>
      </c>
      <c r="E25" s="224">
        <v>-0.5</v>
      </c>
      <c r="F25" s="224">
        <v>0.7</v>
      </c>
      <c r="G25" s="133">
        <v>-3.2</v>
      </c>
      <c r="H25" s="133">
        <v>8.6999999999999993</v>
      </c>
      <c r="I25" s="224">
        <v>-0.6</v>
      </c>
      <c r="J25" s="242">
        <v>5.7</v>
      </c>
      <c r="K25" s="235">
        <v>9</v>
      </c>
      <c r="L25" s="224">
        <v>-0.7</v>
      </c>
      <c r="M25" s="224">
        <v>5.2</v>
      </c>
      <c r="N25" s="224">
        <v>4.8</v>
      </c>
      <c r="O25" s="224">
        <v>6.8</v>
      </c>
      <c r="P25" s="130"/>
      <c r="Q25" s="290"/>
      <c r="R25" s="290"/>
      <c r="S25" s="290"/>
      <c r="T25" s="290"/>
      <c r="U25" s="290"/>
      <c r="V25" s="290"/>
      <c r="W25" s="290"/>
      <c r="X25" s="290"/>
      <c r="Y25" s="290"/>
      <c r="Z25" s="290"/>
      <c r="AA25" s="290"/>
    </row>
    <row r="26" spans="1:27" ht="15" x14ac:dyDescent="0.25">
      <c r="A26" s="100" t="s">
        <v>235</v>
      </c>
      <c r="B26" s="196" t="s">
        <v>192</v>
      </c>
      <c r="C26" s="133">
        <f t="shared" si="0"/>
        <v>-3.6909090909090909</v>
      </c>
      <c r="D26" s="133">
        <f t="shared" si="1"/>
        <v>-0.26250000000000018</v>
      </c>
      <c r="E26" s="224">
        <v>-9.9</v>
      </c>
      <c r="F26" s="224">
        <v>10.9</v>
      </c>
      <c r="G26" s="224">
        <v>-6</v>
      </c>
      <c r="H26" s="224">
        <v>-2.9</v>
      </c>
      <c r="I26" s="224">
        <v>-5.5</v>
      </c>
      <c r="J26" s="133">
        <v>-1.9</v>
      </c>
      <c r="K26" s="224">
        <v>6.6</v>
      </c>
      <c r="L26" s="224">
        <v>6.6</v>
      </c>
      <c r="M26" s="224">
        <v>-7.5</v>
      </c>
      <c r="N26" s="235">
        <v>-34.5</v>
      </c>
      <c r="O26" s="224">
        <v>3.5</v>
      </c>
      <c r="P26" s="130"/>
      <c r="Q26" s="290"/>
      <c r="R26" s="290"/>
      <c r="S26" s="290"/>
      <c r="T26" s="290"/>
      <c r="U26" s="290"/>
      <c r="V26" s="290"/>
      <c r="W26" s="290"/>
      <c r="X26" s="290"/>
      <c r="Y26" s="290"/>
      <c r="Z26" s="290"/>
      <c r="AA26" s="290"/>
    </row>
    <row r="27" spans="1:27" ht="15" x14ac:dyDescent="0.25">
      <c r="A27" s="100" t="s">
        <v>66</v>
      </c>
      <c r="B27" s="196" t="s">
        <v>192</v>
      </c>
      <c r="C27" s="133">
        <f t="shared" si="0"/>
        <v>6.4090909090909092</v>
      </c>
      <c r="D27" s="133">
        <f t="shared" si="1"/>
        <v>9.4250000000000007</v>
      </c>
      <c r="E27" s="133">
        <v>5.4</v>
      </c>
      <c r="F27" s="235">
        <v>30.3</v>
      </c>
      <c r="G27" s="276">
        <v>13.3</v>
      </c>
      <c r="H27" s="235">
        <v>13.2</v>
      </c>
      <c r="I27" s="224">
        <v>-2.5</v>
      </c>
      <c r="J27" s="133">
        <v>1.6</v>
      </c>
      <c r="K27" s="235">
        <v>9</v>
      </c>
      <c r="L27" s="224">
        <v>5.0999999999999996</v>
      </c>
      <c r="M27" s="224">
        <v>2.1</v>
      </c>
      <c r="N27" s="235">
        <v>-9.1999999999999993</v>
      </c>
      <c r="O27" s="224">
        <v>2.2000000000000002</v>
      </c>
      <c r="P27" s="130"/>
      <c r="Q27" s="290"/>
      <c r="R27" s="290"/>
      <c r="S27" s="290"/>
      <c r="T27" s="290"/>
      <c r="U27" s="290"/>
      <c r="V27" s="290"/>
      <c r="W27" s="290"/>
      <c r="X27" s="290"/>
      <c r="Y27" s="290"/>
      <c r="Z27" s="290"/>
      <c r="AA27" s="290"/>
    </row>
    <row r="28" spans="1:27" ht="15.75" thickBot="1" x14ac:dyDescent="0.3">
      <c r="A28" s="158" t="s">
        <v>152</v>
      </c>
      <c r="B28" s="197" t="s">
        <v>192</v>
      </c>
      <c r="C28" s="135">
        <f t="shared" si="0"/>
        <v>3.627272727272727</v>
      </c>
      <c r="D28" s="135">
        <f t="shared" si="1"/>
        <v>3.35</v>
      </c>
      <c r="E28" s="237">
        <v>2.2999999999999998</v>
      </c>
      <c r="F28" s="237">
        <v>4</v>
      </c>
      <c r="G28" s="277">
        <v>6.1</v>
      </c>
      <c r="H28" s="237">
        <v>5.6</v>
      </c>
      <c r="I28" s="237">
        <v>-2.5</v>
      </c>
      <c r="J28" s="237">
        <v>1.6</v>
      </c>
      <c r="K28" s="237">
        <v>7.8</v>
      </c>
      <c r="L28" s="135">
        <v>1.9</v>
      </c>
      <c r="M28" s="237">
        <v>4</v>
      </c>
      <c r="N28" s="237">
        <v>3.5</v>
      </c>
      <c r="O28" s="237">
        <v>5.6</v>
      </c>
      <c r="P28" s="130"/>
      <c r="Q28" s="290"/>
      <c r="R28" s="290"/>
      <c r="S28" s="290"/>
      <c r="T28" s="290"/>
      <c r="U28" s="290"/>
      <c r="V28" s="290"/>
      <c r="W28" s="290"/>
      <c r="X28" s="290"/>
      <c r="Y28" s="290"/>
      <c r="Z28" s="290"/>
      <c r="AA28" s="290"/>
    </row>
    <row r="29" spans="1:27" x14ac:dyDescent="0.2">
      <c r="A29" s="131" t="s">
        <v>154</v>
      </c>
      <c r="B29" s="182"/>
      <c r="C29" s="187"/>
      <c r="D29" s="187"/>
      <c r="E29" s="244"/>
      <c r="F29" s="244"/>
      <c r="G29" s="247"/>
      <c r="H29" s="244"/>
      <c r="I29" s="244"/>
      <c r="J29" s="244"/>
      <c r="K29" s="244"/>
      <c r="L29" s="244"/>
      <c r="M29" s="244"/>
      <c r="N29" s="245"/>
      <c r="O29" s="244"/>
      <c r="P29" s="174"/>
    </row>
    <row r="30" spans="1:27" x14ac:dyDescent="0.2">
      <c r="A30" s="199" t="s">
        <v>33</v>
      </c>
      <c r="B30" s="200"/>
      <c r="C30" s="133"/>
      <c r="D30" s="133"/>
      <c r="E30" s="223"/>
      <c r="F30" s="133"/>
      <c r="G30" s="188"/>
      <c r="H30" s="133"/>
      <c r="I30" s="133"/>
      <c r="J30" s="223"/>
      <c r="K30" s="223"/>
      <c r="L30" s="223"/>
      <c r="M30" s="223"/>
      <c r="N30" s="188"/>
      <c r="O30" s="223"/>
    </row>
    <row r="31" spans="1:27" ht="15" customHeight="1" x14ac:dyDescent="0.2">
      <c r="A31" s="199" t="s">
        <v>36</v>
      </c>
      <c r="B31" s="201">
        <v>19.899999999999999</v>
      </c>
      <c r="C31" s="133">
        <f t="shared" si="0"/>
        <v>19.16363636363636</v>
      </c>
      <c r="D31" s="133">
        <f t="shared" si="1"/>
        <v>18.274999999999999</v>
      </c>
      <c r="E31" s="244">
        <v>24.9</v>
      </c>
      <c r="F31" s="133">
        <v>14.1</v>
      </c>
      <c r="G31" s="242">
        <v>7.9</v>
      </c>
      <c r="H31" s="223">
        <v>22.1</v>
      </c>
      <c r="I31" s="234">
        <v>15.8</v>
      </c>
      <c r="J31" s="133">
        <v>23.2</v>
      </c>
      <c r="K31" s="234">
        <v>23.1</v>
      </c>
      <c r="L31" s="133">
        <v>15.1</v>
      </c>
      <c r="M31" s="133">
        <v>18.399999999999999</v>
      </c>
      <c r="N31" s="248">
        <v>18.5</v>
      </c>
      <c r="O31" s="249">
        <v>27.7</v>
      </c>
      <c r="P31" s="183"/>
      <c r="Q31" s="290"/>
      <c r="R31" s="290"/>
      <c r="S31" s="290"/>
      <c r="T31" s="290"/>
      <c r="U31" s="290"/>
      <c r="V31" s="290"/>
      <c r="W31" s="290"/>
      <c r="X31" s="290"/>
      <c r="Y31" s="290"/>
      <c r="Z31" s="290"/>
      <c r="AA31" s="290"/>
    </row>
    <row r="32" spans="1:27" ht="15" customHeight="1" x14ac:dyDescent="0.2">
      <c r="A32" s="199" t="s">
        <v>155</v>
      </c>
      <c r="B32" s="201">
        <v>18.2</v>
      </c>
      <c r="C32" s="133">
        <f t="shared" si="0"/>
        <v>14.736363636363638</v>
      </c>
      <c r="D32" s="133">
        <f t="shared" si="1"/>
        <v>13.950000000000001</v>
      </c>
      <c r="E32" s="244">
        <v>15</v>
      </c>
      <c r="F32" s="133">
        <v>8.8000000000000007</v>
      </c>
      <c r="G32" s="242">
        <v>4.7</v>
      </c>
      <c r="H32" s="133">
        <v>15.4</v>
      </c>
      <c r="I32" s="234">
        <v>21.9</v>
      </c>
      <c r="J32" s="133">
        <v>15.9</v>
      </c>
      <c r="K32" s="234">
        <v>16.5</v>
      </c>
      <c r="L32" s="133">
        <v>13.4</v>
      </c>
      <c r="M32" s="133">
        <v>19.399999999999999</v>
      </c>
      <c r="N32" s="248">
        <v>20.8</v>
      </c>
      <c r="O32" s="223">
        <v>10.3</v>
      </c>
      <c r="P32" s="169"/>
      <c r="Q32" s="290"/>
      <c r="R32" s="290"/>
      <c r="S32" s="290"/>
      <c r="T32" s="290"/>
      <c r="U32" s="290"/>
      <c r="V32" s="290"/>
      <c r="W32" s="290"/>
      <c r="X32" s="290"/>
      <c r="Y32" s="290"/>
      <c r="Z32" s="290"/>
      <c r="AA32" s="290"/>
    </row>
    <row r="33" spans="1:27" x14ac:dyDescent="0.2">
      <c r="A33" s="100" t="s">
        <v>34</v>
      </c>
      <c r="B33" s="202"/>
      <c r="C33" s="133"/>
      <c r="D33" s="133"/>
      <c r="E33" s="134"/>
      <c r="F33" s="134"/>
      <c r="G33" s="134"/>
      <c r="H33" s="134"/>
      <c r="I33" s="134"/>
      <c r="J33" s="133"/>
      <c r="K33" s="134"/>
      <c r="L33" s="134"/>
      <c r="M33" s="134"/>
      <c r="N33" s="134"/>
      <c r="O33" s="133"/>
      <c r="P33" s="174"/>
    </row>
    <row r="34" spans="1:27" ht="15" customHeight="1" x14ac:dyDescent="0.2">
      <c r="A34" s="100" t="s">
        <v>36</v>
      </c>
      <c r="B34" s="201">
        <v>11.6</v>
      </c>
      <c r="C34" s="133">
        <f t="shared" si="0"/>
        <v>10.91818181818182</v>
      </c>
      <c r="D34" s="133">
        <f t="shared" si="1"/>
        <v>10.7125</v>
      </c>
      <c r="E34" s="223">
        <v>8.4</v>
      </c>
      <c r="F34" s="133">
        <v>6.9</v>
      </c>
      <c r="G34" s="250">
        <v>10.7</v>
      </c>
      <c r="H34" s="223">
        <v>13.7</v>
      </c>
      <c r="I34" s="133">
        <v>9.4</v>
      </c>
      <c r="J34" s="133">
        <v>10.8</v>
      </c>
      <c r="K34" s="133">
        <v>13.8</v>
      </c>
      <c r="L34" s="133">
        <v>12</v>
      </c>
      <c r="M34" s="251">
        <v>10.7</v>
      </c>
      <c r="N34" s="133">
        <v>20.3</v>
      </c>
      <c r="O34" s="223">
        <v>3.4</v>
      </c>
      <c r="P34" s="184"/>
      <c r="Q34" s="290"/>
      <c r="R34" s="290"/>
      <c r="S34" s="290"/>
      <c r="T34" s="290"/>
      <c r="U34" s="290"/>
      <c r="V34" s="290"/>
      <c r="W34" s="290"/>
      <c r="X34" s="290"/>
      <c r="Y34" s="290"/>
      <c r="Z34" s="290"/>
      <c r="AA34" s="290"/>
    </row>
    <row r="35" spans="1:27" ht="15" customHeight="1" x14ac:dyDescent="0.2">
      <c r="A35" s="100" t="s">
        <v>155</v>
      </c>
      <c r="B35" s="201">
        <v>8.9</v>
      </c>
      <c r="C35" s="133">
        <f t="shared" si="0"/>
        <v>10.463636363636363</v>
      </c>
      <c r="D35" s="133">
        <f t="shared" si="1"/>
        <v>9.4124999999999996</v>
      </c>
      <c r="E35" s="223">
        <v>9.5</v>
      </c>
      <c r="F35" s="133">
        <v>9</v>
      </c>
      <c r="G35" s="252">
        <v>11.3</v>
      </c>
      <c r="H35" s="133">
        <v>10.8</v>
      </c>
      <c r="I35" s="133">
        <v>8.1999999999999993</v>
      </c>
      <c r="J35" s="133">
        <v>9.6999999999999993</v>
      </c>
      <c r="K35" s="251">
        <v>11.5</v>
      </c>
      <c r="L35" s="133">
        <v>5.3</v>
      </c>
      <c r="M35" s="133">
        <v>12</v>
      </c>
      <c r="N35" s="251">
        <v>15.1</v>
      </c>
      <c r="O35" s="223">
        <v>12.7</v>
      </c>
      <c r="P35" s="184"/>
      <c r="Q35" s="290"/>
      <c r="R35" s="290"/>
      <c r="S35" s="290"/>
      <c r="T35" s="290"/>
      <c r="U35" s="290"/>
      <c r="V35" s="290"/>
      <c r="W35" s="290"/>
      <c r="X35" s="290"/>
      <c r="Y35" s="290"/>
      <c r="Z35" s="290"/>
      <c r="AA35" s="290"/>
    </row>
    <row r="36" spans="1:27" x14ac:dyDescent="0.2">
      <c r="A36" s="100" t="s">
        <v>35</v>
      </c>
      <c r="B36" s="202"/>
      <c r="C36" s="133"/>
      <c r="D36" s="133"/>
      <c r="E36" s="134"/>
      <c r="F36" s="134"/>
      <c r="G36" s="134"/>
      <c r="H36" s="134"/>
      <c r="I36" s="134"/>
      <c r="J36" s="133"/>
      <c r="K36" s="134"/>
      <c r="L36" s="134"/>
      <c r="M36" s="134"/>
      <c r="N36" s="134"/>
      <c r="O36" s="133"/>
      <c r="P36" s="174"/>
    </row>
    <row r="37" spans="1:27" ht="15" customHeight="1" x14ac:dyDescent="0.2">
      <c r="A37" s="100" t="s">
        <v>36</v>
      </c>
      <c r="B37" s="201">
        <v>11.4</v>
      </c>
      <c r="C37" s="133">
        <f t="shared" si="0"/>
        <v>12.409090909090908</v>
      </c>
      <c r="D37" s="133">
        <f t="shared" si="1"/>
        <v>12.725000000000001</v>
      </c>
      <c r="E37" s="223">
        <v>18.5</v>
      </c>
      <c r="F37" s="133">
        <v>10.7</v>
      </c>
      <c r="G37" s="252">
        <v>8.3000000000000007</v>
      </c>
      <c r="H37" s="223">
        <v>8.6</v>
      </c>
      <c r="I37" s="133">
        <v>12.3</v>
      </c>
      <c r="J37" s="133">
        <v>17.399999999999999</v>
      </c>
      <c r="K37" s="133">
        <v>13.1</v>
      </c>
      <c r="L37" s="133">
        <v>12.9</v>
      </c>
      <c r="M37" s="133">
        <v>7.1</v>
      </c>
      <c r="N37" s="133">
        <v>18.100000000000001</v>
      </c>
      <c r="O37" s="133">
        <v>9.5</v>
      </c>
      <c r="P37" s="184"/>
      <c r="Q37" s="290"/>
      <c r="R37" s="290"/>
      <c r="S37" s="290"/>
      <c r="T37" s="290"/>
      <c r="U37" s="290"/>
      <c r="V37" s="290"/>
      <c r="W37" s="290"/>
      <c r="X37" s="290"/>
      <c r="Y37" s="290"/>
      <c r="Z37" s="290"/>
      <c r="AA37" s="290"/>
    </row>
    <row r="38" spans="1:27" ht="15" customHeight="1" thickBot="1" x14ac:dyDescent="0.25">
      <c r="A38" s="158" t="s">
        <v>155</v>
      </c>
      <c r="B38" s="203">
        <v>10.1</v>
      </c>
      <c r="C38" s="135">
        <f t="shared" si="0"/>
        <v>10.281818181818181</v>
      </c>
      <c r="D38" s="135">
        <f t="shared" si="1"/>
        <v>10.65</v>
      </c>
      <c r="E38" s="195">
        <v>15.2</v>
      </c>
      <c r="F38" s="135">
        <v>11.3</v>
      </c>
      <c r="G38" s="246">
        <v>8.1</v>
      </c>
      <c r="H38" s="195">
        <v>5.7</v>
      </c>
      <c r="I38" s="253">
        <v>11.4</v>
      </c>
      <c r="J38" s="135">
        <v>10.9</v>
      </c>
      <c r="K38" s="135">
        <v>10.4</v>
      </c>
      <c r="L38" s="135">
        <v>12.2</v>
      </c>
      <c r="M38" s="135">
        <v>6.1</v>
      </c>
      <c r="N38" s="135">
        <v>16.8</v>
      </c>
      <c r="O38" s="135">
        <v>5</v>
      </c>
      <c r="P38" s="185"/>
      <c r="Q38" s="290"/>
      <c r="R38" s="290"/>
      <c r="S38" s="290"/>
      <c r="T38" s="290"/>
      <c r="U38" s="290"/>
      <c r="V38" s="290"/>
      <c r="W38" s="290"/>
      <c r="X38" s="290"/>
      <c r="Y38" s="290"/>
      <c r="Z38" s="290"/>
      <c r="AA38" s="290"/>
    </row>
    <row r="39" spans="1:27" x14ac:dyDescent="0.2">
      <c r="A39" s="132" t="s">
        <v>190</v>
      </c>
      <c r="B39" s="198"/>
      <c r="C39" s="187"/>
      <c r="D39" s="187"/>
      <c r="E39" s="244"/>
      <c r="F39" s="244"/>
      <c r="G39" s="247"/>
      <c r="H39" s="244"/>
      <c r="I39" s="244"/>
      <c r="J39" s="244"/>
      <c r="K39" s="244"/>
      <c r="L39" s="244"/>
      <c r="M39" s="244"/>
      <c r="N39" s="245"/>
      <c r="O39" s="244"/>
    </row>
    <row r="40" spans="1:27" ht="15" customHeight="1" x14ac:dyDescent="0.2">
      <c r="A40" s="100" t="s">
        <v>237</v>
      </c>
      <c r="B40" s="202">
        <v>4.9000000000000004</v>
      </c>
      <c r="C40" s="133">
        <f t="shared" si="0"/>
        <v>2.8090909090909091</v>
      </c>
      <c r="D40" s="133">
        <f t="shared" si="1"/>
        <v>3.125</v>
      </c>
      <c r="E40" s="234">
        <v>0</v>
      </c>
      <c r="F40" s="243">
        <v>11.3</v>
      </c>
      <c r="G40" s="254">
        <v>1.9</v>
      </c>
      <c r="H40" s="234">
        <v>1.3</v>
      </c>
      <c r="I40" s="234">
        <v>3</v>
      </c>
      <c r="J40" s="133">
        <v>3.1</v>
      </c>
      <c r="K40" s="234">
        <v>2</v>
      </c>
      <c r="L40" s="234">
        <v>2.4</v>
      </c>
      <c r="M40" s="133">
        <v>0.7</v>
      </c>
      <c r="N40" s="234">
        <v>4.5</v>
      </c>
      <c r="O40" s="133">
        <v>0.7</v>
      </c>
      <c r="Q40" s="290"/>
      <c r="R40" s="290"/>
      <c r="S40" s="290"/>
      <c r="T40" s="290"/>
      <c r="U40" s="290"/>
      <c r="V40" s="290"/>
      <c r="W40" s="290"/>
      <c r="X40" s="290"/>
      <c r="Y40" s="290"/>
      <c r="Z40" s="290"/>
      <c r="AA40" s="290"/>
    </row>
    <row r="41" spans="1:27" ht="15" customHeight="1" x14ac:dyDescent="0.2">
      <c r="A41" s="100" t="s">
        <v>238</v>
      </c>
      <c r="B41" s="202">
        <v>1</v>
      </c>
      <c r="C41" s="133">
        <f t="shared" si="0"/>
        <v>0.65454545454545454</v>
      </c>
      <c r="D41" s="133">
        <f t="shared" si="1"/>
        <v>0.72499999999999998</v>
      </c>
      <c r="E41" s="234">
        <v>0</v>
      </c>
      <c r="F41" s="243">
        <v>2.1</v>
      </c>
      <c r="G41" s="254">
        <v>0.4</v>
      </c>
      <c r="H41" s="234">
        <v>0.1</v>
      </c>
      <c r="I41" s="234">
        <v>0.7</v>
      </c>
      <c r="J41" s="133">
        <v>1</v>
      </c>
      <c r="K41" s="234">
        <v>0.9</v>
      </c>
      <c r="L41" s="234">
        <v>0.6</v>
      </c>
      <c r="M41" s="133">
        <v>0.4</v>
      </c>
      <c r="N41" s="234">
        <v>0.8</v>
      </c>
      <c r="O41" s="234">
        <v>0.2</v>
      </c>
      <c r="Q41" s="290"/>
      <c r="R41" s="290"/>
      <c r="S41" s="290"/>
      <c r="T41" s="290"/>
      <c r="U41" s="290"/>
      <c r="V41" s="290"/>
      <c r="W41" s="290"/>
      <c r="X41" s="290"/>
      <c r="Y41" s="290"/>
      <c r="Z41" s="290"/>
      <c r="AA41" s="290"/>
    </row>
    <row r="42" spans="1:27" ht="15" customHeight="1" x14ac:dyDescent="0.2">
      <c r="A42" s="100" t="s">
        <v>240</v>
      </c>
      <c r="B42" s="202">
        <v>0.8</v>
      </c>
      <c r="C42" s="133">
        <f t="shared" si="0"/>
        <v>0.45454545454545453</v>
      </c>
      <c r="D42" s="133">
        <f t="shared" si="1"/>
        <v>0.55000000000000004</v>
      </c>
      <c r="E42" s="234">
        <v>0</v>
      </c>
      <c r="F42" s="243">
        <v>1.8</v>
      </c>
      <c r="G42" s="254">
        <v>0</v>
      </c>
      <c r="H42" s="234">
        <v>0</v>
      </c>
      <c r="I42" s="234">
        <v>0.3</v>
      </c>
      <c r="J42" s="133">
        <v>0.7</v>
      </c>
      <c r="K42" s="243">
        <v>1.6</v>
      </c>
      <c r="L42" s="234">
        <v>0</v>
      </c>
      <c r="M42" s="234">
        <v>0</v>
      </c>
      <c r="N42" s="234">
        <v>0.6</v>
      </c>
      <c r="O42" s="234">
        <v>0</v>
      </c>
      <c r="Q42" s="290"/>
      <c r="R42" s="290"/>
      <c r="S42" s="290"/>
      <c r="T42" s="290"/>
      <c r="U42" s="290"/>
      <c r="V42" s="290"/>
      <c r="W42" s="290"/>
      <c r="X42" s="290"/>
      <c r="Y42" s="290"/>
      <c r="Z42" s="290"/>
      <c r="AA42" s="290"/>
    </row>
    <row r="43" spans="1:27" ht="15" customHeight="1" x14ac:dyDescent="0.2">
      <c r="A43" s="100" t="s">
        <v>151</v>
      </c>
      <c r="B43" s="202">
        <v>0.4</v>
      </c>
      <c r="C43" s="133">
        <f t="shared" si="0"/>
        <v>0.11818181818181818</v>
      </c>
      <c r="D43" s="133">
        <f t="shared" si="1"/>
        <v>0.125</v>
      </c>
      <c r="E43" s="234">
        <v>0</v>
      </c>
      <c r="F43" s="234">
        <v>0.2</v>
      </c>
      <c r="G43" s="254">
        <v>0</v>
      </c>
      <c r="H43" s="234">
        <v>0</v>
      </c>
      <c r="I43" s="234">
        <v>0.1</v>
      </c>
      <c r="J43" s="133">
        <v>0.4</v>
      </c>
      <c r="K43" s="234">
        <v>0.3</v>
      </c>
      <c r="L43" s="234">
        <v>0</v>
      </c>
      <c r="M43" s="234">
        <v>0</v>
      </c>
      <c r="N43" s="234">
        <v>0.3</v>
      </c>
      <c r="O43" s="234">
        <v>0</v>
      </c>
      <c r="Q43" s="290"/>
      <c r="R43" s="290"/>
      <c r="S43" s="290"/>
      <c r="T43" s="290"/>
      <c r="U43" s="290"/>
      <c r="V43" s="290"/>
      <c r="W43" s="290"/>
      <c r="X43" s="290"/>
      <c r="Y43" s="290"/>
      <c r="Z43" s="290"/>
      <c r="AA43" s="290"/>
    </row>
    <row r="44" spans="1:27" ht="15" customHeight="1" x14ac:dyDescent="0.2">
      <c r="A44" s="100" t="s">
        <v>236</v>
      </c>
      <c r="B44" s="202">
        <v>2.2999999999999998</v>
      </c>
      <c r="C44" s="133">
        <f t="shared" si="0"/>
        <v>1.3363636363636362</v>
      </c>
      <c r="D44" s="133">
        <f t="shared" si="1"/>
        <v>1.4749999999999999</v>
      </c>
      <c r="E44" s="234">
        <v>0</v>
      </c>
      <c r="F44" s="243">
        <v>4.5999999999999996</v>
      </c>
      <c r="G44" s="254">
        <v>0.9</v>
      </c>
      <c r="H44" s="234">
        <v>0.7</v>
      </c>
      <c r="I44" s="234">
        <v>2</v>
      </c>
      <c r="J44" s="133">
        <v>1.7</v>
      </c>
      <c r="K44" s="234">
        <v>1.1000000000000001</v>
      </c>
      <c r="L44" s="234">
        <v>0.8</v>
      </c>
      <c r="M44" s="234">
        <v>0.5</v>
      </c>
      <c r="N44" s="234">
        <v>2.1</v>
      </c>
      <c r="O44" s="234">
        <v>0.3</v>
      </c>
      <c r="Q44" s="290"/>
      <c r="R44" s="290"/>
      <c r="S44" s="290"/>
      <c r="T44" s="290"/>
      <c r="U44" s="290"/>
      <c r="V44" s="290"/>
      <c r="W44" s="290"/>
      <c r="X44" s="290"/>
      <c r="Y44" s="290"/>
      <c r="Z44" s="290"/>
      <c r="AA44" s="290"/>
    </row>
    <row r="45" spans="1:27" ht="15" customHeight="1" x14ac:dyDescent="0.2">
      <c r="A45" s="100" t="s">
        <v>242</v>
      </c>
      <c r="B45" s="202">
        <v>1.7</v>
      </c>
      <c r="C45" s="133">
        <f t="shared" si="0"/>
        <v>1.0636363636363637</v>
      </c>
      <c r="D45" s="133">
        <f t="shared" si="1"/>
        <v>1.1875</v>
      </c>
      <c r="E45" s="234">
        <v>0</v>
      </c>
      <c r="F45" s="243">
        <v>3.7</v>
      </c>
      <c r="G45" s="254">
        <v>0.5</v>
      </c>
      <c r="H45" s="234">
        <v>0.3</v>
      </c>
      <c r="I45" s="234">
        <v>1.4</v>
      </c>
      <c r="J45" s="133">
        <v>1</v>
      </c>
      <c r="K45" s="234">
        <v>1.4</v>
      </c>
      <c r="L45" s="234">
        <v>1.2</v>
      </c>
      <c r="M45" s="234">
        <v>0.4</v>
      </c>
      <c r="N45" s="234">
        <v>1.5</v>
      </c>
      <c r="O45" s="234">
        <v>0.3</v>
      </c>
      <c r="Q45" s="290"/>
      <c r="R45" s="290"/>
      <c r="S45" s="290"/>
      <c r="T45" s="290"/>
      <c r="U45" s="290"/>
      <c r="V45" s="290"/>
      <c r="W45" s="290"/>
      <c r="X45" s="290"/>
      <c r="Y45" s="290"/>
      <c r="Z45" s="290"/>
      <c r="AA45" s="290"/>
    </row>
    <row r="46" spans="1:27" ht="15" customHeight="1" x14ac:dyDescent="0.2">
      <c r="A46" s="100" t="s">
        <v>235</v>
      </c>
      <c r="B46" s="202">
        <v>1.9</v>
      </c>
      <c r="C46" s="133">
        <f t="shared" si="0"/>
        <v>1.3818181818181818</v>
      </c>
      <c r="D46" s="133">
        <f t="shared" si="1"/>
        <v>1.6125</v>
      </c>
      <c r="E46" s="234">
        <v>0</v>
      </c>
      <c r="F46" s="243">
        <v>4.4000000000000004</v>
      </c>
      <c r="G46" s="254">
        <v>0.7</v>
      </c>
      <c r="H46" s="234">
        <v>0.9</v>
      </c>
      <c r="I46" s="234">
        <v>1.2</v>
      </c>
      <c r="J46" s="242">
        <v>2.1</v>
      </c>
      <c r="K46" s="243">
        <v>2.5</v>
      </c>
      <c r="L46" s="234">
        <v>1.1000000000000001</v>
      </c>
      <c r="M46" s="234">
        <v>0.1</v>
      </c>
      <c r="N46" s="234">
        <v>1.7</v>
      </c>
      <c r="O46" s="234">
        <v>0.5</v>
      </c>
      <c r="Q46" s="290"/>
      <c r="R46" s="290"/>
      <c r="S46" s="290"/>
      <c r="T46" s="290"/>
      <c r="U46" s="290"/>
      <c r="V46" s="290"/>
      <c r="W46" s="290"/>
      <c r="X46" s="290"/>
      <c r="Y46" s="290"/>
      <c r="Z46" s="290"/>
      <c r="AA46" s="290"/>
    </row>
    <row r="47" spans="1:27" ht="15" customHeight="1" x14ac:dyDescent="0.2">
      <c r="A47" s="100" t="s">
        <v>66</v>
      </c>
      <c r="B47" s="202">
        <v>3.3</v>
      </c>
      <c r="C47" s="133">
        <f t="shared" si="0"/>
        <v>1.4818181818181819</v>
      </c>
      <c r="D47" s="133">
        <f t="shared" si="1"/>
        <v>1.7875000000000001</v>
      </c>
      <c r="E47" s="234">
        <v>0</v>
      </c>
      <c r="F47" s="243">
        <v>4.9000000000000004</v>
      </c>
      <c r="G47" s="254">
        <v>1.1000000000000001</v>
      </c>
      <c r="H47" s="234">
        <v>0.4</v>
      </c>
      <c r="I47" s="234">
        <v>1.5</v>
      </c>
      <c r="J47" s="133">
        <v>1.2</v>
      </c>
      <c r="K47" s="234">
        <v>2</v>
      </c>
      <c r="L47" s="234">
        <v>3.2</v>
      </c>
      <c r="M47" s="234">
        <v>0.3</v>
      </c>
      <c r="N47" s="234">
        <v>1.5</v>
      </c>
      <c r="O47" s="234">
        <v>0.2</v>
      </c>
      <c r="Q47" s="290"/>
      <c r="R47" s="290"/>
      <c r="S47" s="290"/>
      <c r="T47" s="290"/>
      <c r="U47" s="290"/>
      <c r="V47" s="290"/>
      <c r="W47" s="290"/>
      <c r="X47" s="290"/>
      <c r="Y47" s="290"/>
      <c r="Z47" s="290"/>
      <c r="AA47" s="290"/>
    </row>
    <row r="48" spans="1:27" ht="15" customHeight="1" x14ac:dyDescent="0.2">
      <c r="A48" s="100" t="s">
        <v>243</v>
      </c>
      <c r="B48" s="202">
        <v>11.4</v>
      </c>
      <c r="C48" s="133">
        <f t="shared" si="0"/>
        <v>7.3272727272727272</v>
      </c>
      <c r="D48" s="133">
        <f t="shared" si="1"/>
        <v>7.8874999999999993</v>
      </c>
      <c r="E48" s="234">
        <v>0</v>
      </c>
      <c r="F48" s="243">
        <v>23.6</v>
      </c>
      <c r="G48" s="254">
        <v>3.3</v>
      </c>
      <c r="H48" s="234">
        <v>4.7</v>
      </c>
      <c r="I48" s="234">
        <v>11.2</v>
      </c>
      <c r="J48" s="133">
        <v>5.8</v>
      </c>
      <c r="K48" s="234">
        <v>5.2</v>
      </c>
      <c r="L48" s="234">
        <v>9.3000000000000007</v>
      </c>
      <c r="M48" s="234">
        <v>3.8</v>
      </c>
      <c r="N48" s="243">
        <v>12.8</v>
      </c>
      <c r="O48" s="234">
        <v>0.9</v>
      </c>
      <c r="Q48" s="290"/>
      <c r="R48" s="290"/>
      <c r="S48" s="290"/>
      <c r="T48" s="290"/>
      <c r="U48" s="290"/>
      <c r="V48" s="290"/>
      <c r="W48" s="290"/>
      <c r="X48" s="290"/>
      <c r="Y48" s="290"/>
      <c r="Z48" s="290"/>
      <c r="AA48" s="290"/>
    </row>
    <row r="49" spans="1:27" ht="15" customHeight="1" x14ac:dyDescent="0.2">
      <c r="A49" s="100" t="s">
        <v>244</v>
      </c>
      <c r="B49" s="202">
        <v>2</v>
      </c>
      <c r="C49" s="133">
        <f t="shared" si="0"/>
        <v>1.6636363636363638</v>
      </c>
      <c r="D49" s="133">
        <f t="shared" si="1"/>
        <v>1.8875000000000002</v>
      </c>
      <c r="E49" s="224">
        <v>0</v>
      </c>
      <c r="F49" s="235">
        <v>6.4</v>
      </c>
      <c r="G49" s="254">
        <v>1</v>
      </c>
      <c r="H49" s="224">
        <v>0.8</v>
      </c>
      <c r="I49" s="224">
        <v>1.7</v>
      </c>
      <c r="J49" s="133">
        <v>1.8</v>
      </c>
      <c r="K49" s="224">
        <v>1.6</v>
      </c>
      <c r="L49" s="224">
        <v>1.8</v>
      </c>
      <c r="M49" s="224">
        <v>0.6</v>
      </c>
      <c r="N49" s="242">
        <v>2.2000000000000002</v>
      </c>
      <c r="O49" s="224">
        <v>0.4</v>
      </c>
      <c r="Q49" s="290"/>
      <c r="R49" s="290"/>
      <c r="S49" s="290"/>
      <c r="T49" s="290"/>
      <c r="U49" s="290"/>
      <c r="V49" s="290"/>
      <c r="W49" s="290"/>
      <c r="X49" s="290"/>
      <c r="Y49" s="290"/>
      <c r="Z49" s="290"/>
      <c r="AA49" s="290"/>
    </row>
    <row r="50" spans="1:27" ht="15" customHeight="1" x14ac:dyDescent="0.2">
      <c r="A50" s="100" t="s">
        <v>245</v>
      </c>
      <c r="B50" s="202">
        <v>2</v>
      </c>
      <c r="C50" s="133">
        <f t="shared" si="0"/>
        <v>1.8181818181818186</v>
      </c>
      <c r="D50" s="133">
        <f t="shared" si="1"/>
        <v>2.0375000000000005</v>
      </c>
      <c r="E50" s="133">
        <v>0</v>
      </c>
      <c r="F50" s="242">
        <v>6.3</v>
      </c>
      <c r="G50" s="254">
        <v>1.1000000000000001</v>
      </c>
      <c r="H50" s="133">
        <v>0.8</v>
      </c>
      <c r="I50" s="242">
        <v>2.2000000000000002</v>
      </c>
      <c r="J50" s="242">
        <v>2.1</v>
      </c>
      <c r="K50" s="133">
        <v>1.8</v>
      </c>
      <c r="L50" s="133">
        <v>2</v>
      </c>
      <c r="M50" s="133">
        <v>0.6</v>
      </c>
      <c r="N50" s="242">
        <v>2.7</v>
      </c>
      <c r="O50" s="133">
        <v>0.4</v>
      </c>
      <c r="Q50" s="290"/>
      <c r="R50" s="290"/>
      <c r="S50" s="290"/>
      <c r="T50" s="290"/>
      <c r="U50" s="290"/>
      <c r="V50" s="290"/>
      <c r="W50" s="290"/>
      <c r="X50" s="290"/>
      <c r="Y50" s="290"/>
      <c r="Z50" s="290"/>
      <c r="AA50" s="290"/>
    </row>
    <row r="51" spans="1:27" ht="15" customHeight="1" x14ac:dyDescent="0.2">
      <c r="A51" s="100" t="s">
        <v>156</v>
      </c>
      <c r="B51" s="202">
        <v>1.5</v>
      </c>
      <c r="C51" s="133">
        <f t="shared" si="0"/>
        <v>0.77272727272727271</v>
      </c>
      <c r="D51" s="133">
        <f t="shared" si="1"/>
        <v>0.91249999999999998</v>
      </c>
      <c r="E51" s="133">
        <v>0</v>
      </c>
      <c r="F51" s="242">
        <v>3.3</v>
      </c>
      <c r="G51" s="254">
        <v>0.7</v>
      </c>
      <c r="H51" s="133">
        <v>0.2</v>
      </c>
      <c r="I51" s="133">
        <v>0.7</v>
      </c>
      <c r="J51" s="133">
        <v>1</v>
      </c>
      <c r="K51" s="133">
        <v>0.8</v>
      </c>
      <c r="L51" s="133">
        <v>0.6</v>
      </c>
      <c r="M51" s="133">
        <v>0.3</v>
      </c>
      <c r="N51" s="234">
        <v>0.8</v>
      </c>
      <c r="O51" s="133">
        <v>0.1</v>
      </c>
      <c r="Q51" s="290"/>
      <c r="R51" s="290"/>
      <c r="S51" s="290"/>
      <c r="T51" s="290"/>
      <c r="U51" s="290"/>
      <c r="V51" s="290"/>
      <c r="W51" s="290"/>
      <c r="X51" s="290"/>
      <c r="Y51" s="290"/>
      <c r="Z51" s="290"/>
      <c r="AA51" s="290"/>
    </row>
    <row r="52" spans="1:27" ht="15" customHeight="1" x14ac:dyDescent="0.2">
      <c r="A52" s="100" t="s">
        <v>157</v>
      </c>
      <c r="B52" s="202">
        <v>5.4</v>
      </c>
      <c r="C52" s="133">
        <f t="shared" si="0"/>
        <v>3.209090909090909</v>
      </c>
      <c r="D52" s="133">
        <f t="shared" si="1"/>
        <v>3.5874999999999999</v>
      </c>
      <c r="E52" s="234">
        <v>0.2</v>
      </c>
      <c r="F52" s="243">
        <v>12</v>
      </c>
      <c r="G52" s="254">
        <v>1.7</v>
      </c>
      <c r="H52" s="234">
        <v>1.8</v>
      </c>
      <c r="I52" s="234">
        <v>3.2</v>
      </c>
      <c r="J52" s="133">
        <v>3.2</v>
      </c>
      <c r="K52" s="234">
        <v>3</v>
      </c>
      <c r="L52" s="234">
        <v>3.6</v>
      </c>
      <c r="M52" s="234">
        <v>1.1000000000000001</v>
      </c>
      <c r="N52" s="234">
        <v>4.5999999999999996</v>
      </c>
      <c r="O52" s="234">
        <v>0.9</v>
      </c>
      <c r="Q52" s="290"/>
      <c r="R52" s="290"/>
      <c r="S52" s="290"/>
      <c r="T52" s="290"/>
      <c r="U52" s="290"/>
      <c r="V52" s="290"/>
      <c r="W52" s="290"/>
      <c r="X52" s="290"/>
      <c r="Y52" s="290"/>
      <c r="Z52" s="290"/>
      <c r="AA52" s="290"/>
    </row>
    <row r="53" spans="1:27" ht="15" customHeight="1" x14ac:dyDescent="0.2">
      <c r="A53" s="100" t="s">
        <v>158</v>
      </c>
      <c r="B53" s="202">
        <v>1</v>
      </c>
      <c r="C53" s="133">
        <f t="shared" si="0"/>
        <v>0.56363636363636349</v>
      </c>
      <c r="D53" s="133">
        <f t="shared" si="1"/>
        <v>0.63749999999999984</v>
      </c>
      <c r="E53" s="234">
        <v>0</v>
      </c>
      <c r="F53" s="243">
        <v>2.2999999999999998</v>
      </c>
      <c r="G53" s="254">
        <v>0.3</v>
      </c>
      <c r="H53" s="234">
        <v>0.3</v>
      </c>
      <c r="I53" s="234">
        <v>0.4</v>
      </c>
      <c r="J53" s="133">
        <v>0.7</v>
      </c>
      <c r="K53" s="234">
        <v>0.6</v>
      </c>
      <c r="L53" s="234">
        <v>0.5</v>
      </c>
      <c r="M53" s="234">
        <v>0.2</v>
      </c>
      <c r="N53" s="234">
        <v>0.8</v>
      </c>
      <c r="O53" s="234">
        <v>0.1</v>
      </c>
      <c r="Q53" s="290"/>
      <c r="R53" s="290"/>
      <c r="S53" s="290"/>
      <c r="T53" s="290"/>
      <c r="U53" s="290"/>
      <c r="V53" s="290"/>
      <c r="W53" s="290"/>
      <c r="X53" s="290"/>
      <c r="Y53" s="290"/>
      <c r="Z53" s="290"/>
      <c r="AA53" s="290"/>
    </row>
    <row r="54" spans="1:27" ht="15" customHeight="1" thickBot="1" x14ac:dyDescent="0.25">
      <c r="A54" s="158" t="s">
        <v>159</v>
      </c>
      <c r="B54" s="204">
        <v>6.5</v>
      </c>
      <c r="C54" s="135">
        <f t="shared" si="0"/>
        <v>4.1363636363636367</v>
      </c>
      <c r="D54" s="135">
        <f t="shared" si="1"/>
        <v>4.6000000000000005</v>
      </c>
      <c r="E54" s="135">
        <v>0</v>
      </c>
      <c r="F54" s="237">
        <v>13.7</v>
      </c>
      <c r="G54" s="246">
        <v>2.5</v>
      </c>
      <c r="H54" s="135">
        <v>1.9</v>
      </c>
      <c r="I54" s="135">
        <v>5.3</v>
      </c>
      <c r="J54" s="135">
        <v>4.5999999999999996</v>
      </c>
      <c r="K54" s="135">
        <v>4.0999999999999996</v>
      </c>
      <c r="L54" s="135">
        <v>4.7</v>
      </c>
      <c r="M54" s="135">
        <v>1.6</v>
      </c>
      <c r="N54" s="135">
        <v>6</v>
      </c>
      <c r="O54" s="135">
        <v>1.1000000000000001</v>
      </c>
      <c r="Q54" s="290"/>
      <c r="R54" s="290"/>
      <c r="S54" s="290"/>
      <c r="T54" s="290"/>
      <c r="U54" s="290"/>
      <c r="V54" s="290"/>
      <c r="W54" s="290"/>
      <c r="X54" s="290"/>
      <c r="Y54" s="290"/>
      <c r="Z54" s="290"/>
      <c r="AA54" s="290"/>
    </row>
    <row r="55" spans="1:27" x14ac:dyDescent="0.2">
      <c r="A55" s="132" t="s">
        <v>191</v>
      </c>
      <c r="B55" s="198"/>
      <c r="C55" s="187"/>
      <c r="D55" s="187"/>
      <c r="E55" s="244"/>
      <c r="F55" s="244"/>
      <c r="G55" s="247"/>
      <c r="H55" s="244"/>
      <c r="I55" s="244"/>
      <c r="J55" s="255"/>
      <c r="K55" s="244"/>
      <c r="L55" s="244"/>
      <c r="M55" s="244"/>
      <c r="N55" s="245"/>
      <c r="O55" s="244"/>
    </row>
    <row r="56" spans="1:27" ht="15" customHeight="1" x14ac:dyDescent="0.2">
      <c r="A56" s="100" t="s">
        <v>237</v>
      </c>
      <c r="B56" s="202">
        <v>4.9000000000000004</v>
      </c>
      <c r="C56" s="133">
        <f t="shared" si="0"/>
        <v>3.290909090909091</v>
      </c>
      <c r="D56" s="133">
        <f t="shared" si="1"/>
        <v>3.7250000000000005</v>
      </c>
      <c r="E56" s="133">
        <v>0.1</v>
      </c>
      <c r="F56" s="242">
        <v>9.9</v>
      </c>
      <c r="G56" s="254">
        <v>2.4</v>
      </c>
      <c r="H56" s="133">
        <v>2.7</v>
      </c>
      <c r="I56" s="133">
        <v>2.6</v>
      </c>
      <c r="J56" s="133">
        <v>3.6</v>
      </c>
      <c r="K56" s="133">
        <v>1.7</v>
      </c>
      <c r="L56" s="242">
        <v>6.8</v>
      </c>
      <c r="M56" s="133">
        <v>1</v>
      </c>
      <c r="N56" s="133">
        <v>4.0999999999999996</v>
      </c>
      <c r="O56" s="133">
        <v>1.3</v>
      </c>
      <c r="Q56" s="290"/>
      <c r="R56" s="290"/>
      <c r="S56" s="290"/>
      <c r="T56" s="290"/>
      <c r="U56" s="290"/>
      <c r="V56" s="290"/>
      <c r="W56" s="290"/>
      <c r="X56" s="290"/>
      <c r="Y56" s="290"/>
      <c r="Z56" s="290"/>
      <c r="AA56" s="290"/>
    </row>
    <row r="57" spans="1:27" ht="15" customHeight="1" x14ac:dyDescent="0.2">
      <c r="A57" s="100" t="s">
        <v>238</v>
      </c>
      <c r="B57" s="202">
        <v>1</v>
      </c>
      <c r="C57" s="133">
        <f t="shared" si="0"/>
        <v>0.6454545454545455</v>
      </c>
      <c r="D57" s="133">
        <f t="shared" si="1"/>
        <v>0.75</v>
      </c>
      <c r="E57" s="234">
        <v>0</v>
      </c>
      <c r="F57" s="243">
        <v>1.9</v>
      </c>
      <c r="G57" s="256">
        <v>0.4</v>
      </c>
      <c r="H57" s="234">
        <v>0.2</v>
      </c>
      <c r="I57" s="234">
        <v>0.7</v>
      </c>
      <c r="J57" s="242">
        <v>1.1000000000000001</v>
      </c>
      <c r="K57" s="234">
        <v>0.6</v>
      </c>
      <c r="L57" s="243">
        <v>1.1000000000000001</v>
      </c>
      <c r="M57" s="234">
        <v>0.2</v>
      </c>
      <c r="N57" s="234">
        <v>0.7</v>
      </c>
      <c r="O57" s="234">
        <v>0.2</v>
      </c>
      <c r="Q57" s="290"/>
      <c r="R57" s="290"/>
      <c r="S57" s="290"/>
      <c r="T57" s="290"/>
      <c r="U57" s="290"/>
      <c r="V57" s="290"/>
      <c r="W57" s="290"/>
      <c r="X57" s="290"/>
      <c r="Y57" s="290"/>
      <c r="Z57" s="290"/>
      <c r="AA57" s="290"/>
    </row>
    <row r="58" spans="1:27" ht="15" customHeight="1" x14ac:dyDescent="0.2">
      <c r="A58" s="100" t="s">
        <v>240</v>
      </c>
      <c r="B58" s="202">
        <v>0.8</v>
      </c>
      <c r="C58" s="133">
        <f t="shared" si="0"/>
        <v>0.30909090909090914</v>
      </c>
      <c r="D58" s="133">
        <f t="shared" si="1"/>
        <v>0.36250000000000004</v>
      </c>
      <c r="E58" s="234">
        <v>0</v>
      </c>
      <c r="F58" s="243">
        <v>0.9</v>
      </c>
      <c r="G58" s="256">
        <v>0.2</v>
      </c>
      <c r="H58" s="234">
        <v>0</v>
      </c>
      <c r="I58" s="234">
        <v>0.6</v>
      </c>
      <c r="J58" s="133">
        <v>0.5</v>
      </c>
      <c r="K58" s="234">
        <v>0.7</v>
      </c>
      <c r="L58" s="234">
        <v>0</v>
      </c>
      <c r="M58" s="234">
        <v>0</v>
      </c>
      <c r="N58" s="234">
        <v>0.5</v>
      </c>
      <c r="O58" s="234">
        <v>0</v>
      </c>
      <c r="Q58" s="290"/>
      <c r="R58" s="290"/>
      <c r="S58" s="290"/>
      <c r="T58" s="290"/>
      <c r="U58" s="290"/>
      <c r="V58" s="290"/>
      <c r="W58" s="290"/>
      <c r="X58" s="290"/>
      <c r="Y58" s="290"/>
      <c r="Z58" s="290"/>
      <c r="AA58" s="290"/>
    </row>
    <row r="59" spans="1:27" ht="15" customHeight="1" x14ac:dyDescent="0.2">
      <c r="A59" s="100" t="s">
        <v>151</v>
      </c>
      <c r="B59" s="202">
        <v>0.4</v>
      </c>
      <c r="C59" s="133">
        <f t="shared" si="0"/>
        <v>0.17272727272727273</v>
      </c>
      <c r="D59" s="133">
        <f t="shared" si="1"/>
        <v>0.2</v>
      </c>
      <c r="E59" s="234">
        <v>0</v>
      </c>
      <c r="F59" s="234">
        <v>0.4</v>
      </c>
      <c r="G59" s="256">
        <v>0.2</v>
      </c>
      <c r="H59" s="234">
        <v>0</v>
      </c>
      <c r="I59" s="234">
        <v>0.2</v>
      </c>
      <c r="J59" s="242">
        <v>0.5</v>
      </c>
      <c r="K59" s="234">
        <v>0.2</v>
      </c>
      <c r="L59" s="234">
        <v>0.1</v>
      </c>
      <c r="M59" s="234">
        <v>0.1</v>
      </c>
      <c r="N59" s="234">
        <v>0.2</v>
      </c>
      <c r="O59" s="234">
        <v>0</v>
      </c>
      <c r="Q59" s="290"/>
      <c r="R59" s="290"/>
      <c r="S59" s="290"/>
      <c r="T59" s="290"/>
      <c r="U59" s="290"/>
      <c r="V59" s="290"/>
      <c r="W59" s="290"/>
      <c r="X59" s="290"/>
      <c r="Y59" s="290"/>
      <c r="Z59" s="290"/>
      <c r="AA59" s="290"/>
    </row>
    <row r="60" spans="1:27" ht="15" customHeight="1" x14ac:dyDescent="0.2">
      <c r="A60" s="100" t="s">
        <v>236</v>
      </c>
      <c r="B60" s="202">
        <v>2.2999999999999998</v>
      </c>
      <c r="C60" s="133">
        <f t="shared" si="0"/>
        <v>1.5636363636363635</v>
      </c>
      <c r="D60" s="133">
        <f t="shared" si="1"/>
        <v>1.75</v>
      </c>
      <c r="E60" s="234">
        <v>0</v>
      </c>
      <c r="F60" s="243">
        <v>4</v>
      </c>
      <c r="G60" s="256">
        <v>1.5</v>
      </c>
      <c r="H60" s="234">
        <v>1.5</v>
      </c>
      <c r="I60" s="234">
        <v>1.1000000000000001</v>
      </c>
      <c r="J60" s="242">
        <v>2.4</v>
      </c>
      <c r="K60" s="234">
        <v>0.9</v>
      </c>
      <c r="L60" s="243">
        <v>2.6</v>
      </c>
      <c r="M60" s="234">
        <v>0.7</v>
      </c>
      <c r="N60" s="243">
        <v>2.4</v>
      </c>
      <c r="O60" s="234">
        <v>0.1</v>
      </c>
      <c r="Q60" s="290"/>
      <c r="R60" s="290"/>
      <c r="S60" s="290"/>
      <c r="T60" s="290"/>
      <c r="U60" s="290"/>
      <c r="V60" s="290"/>
      <c r="W60" s="290"/>
      <c r="X60" s="290"/>
      <c r="Y60" s="290"/>
      <c r="Z60" s="290"/>
      <c r="AA60" s="290"/>
    </row>
    <row r="61" spans="1:27" ht="15" customHeight="1" x14ac:dyDescent="0.2">
      <c r="A61" s="100" t="s">
        <v>242</v>
      </c>
      <c r="B61" s="202">
        <v>1.7</v>
      </c>
      <c r="C61" s="133">
        <f t="shared" si="0"/>
        <v>1.1363636363636362</v>
      </c>
      <c r="D61" s="133">
        <f t="shared" si="1"/>
        <v>1.4</v>
      </c>
      <c r="E61" s="234">
        <v>0</v>
      </c>
      <c r="F61" s="243">
        <v>3.4</v>
      </c>
      <c r="G61" s="256">
        <v>0.8</v>
      </c>
      <c r="H61" s="234">
        <v>0.4</v>
      </c>
      <c r="I61" s="234">
        <v>1</v>
      </c>
      <c r="J61" s="133">
        <v>1.3</v>
      </c>
      <c r="K61" s="234">
        <v>1.2</v>
      </c>
      <c r="L61" s="243">
        <v>3.1</v>
      </c>
      <c r="M61" s="234">
        <v>0.2</v>
      </c>
      <c r="N61" s="234">
        <v>0.9</v>
      </c>
      <c r="O61" s="133">
        <v>0.2</v>
      </c>
      <c r="Q61" s="290"/>
      <c r="R61" s="290"/>
      <c r="S61" s="290"/>
      <c r="T61" s="290"/>
      <c r="U61" s="290"/>
      <c r="V61" s="290"/>
      <c r="W61" s="290"/>
      <c r="X61" s="290"/>
      <c r="Y61" s="290"/>
      <c r="Z61" s="290"/>
      <c r="AA61" s="290"/>
    </row>
    <row r="62" spans="1:27" ht="15" customHeight="1" x14ac:dyDescent="0.2">
      <c r="A62" s="100" t="s">
        <v>235</v>
      </c>
      <c r="B62" s="202">
        <v>1.9</v>
      </c>
      <c r="C62" s="133">
        <f t="shared" si="0"/>
        <v>1.2363636363636366</v>
      </c>
      <c r="D62" s="133">
        <f t="shared" si="1"/>
        <v>1.6500000000000001</v>
      </c>
      <c r="E62" s="234">
        <v>0</v>
      </c>
      <c r="F62" s="243">
        <v>5.6</v>
      </c>
      <c r="G62" s="256">
        <v>0.9</v>
      </c>
      <c r="H62" s="234">
        <v>0.2</v>
      </c>
      <c r="I62" s="234">
        <v>1.8</v>
      </c>
      <c r="J62" s="133">
        <v>1.3</v>
      </c>
      <c r="K62" s="234">
        <v>0.9</v>
      </c>
      <c r="L62" s="243">
        <v>2.5</v>
      </c>
      <c r="M62" s="234">
        <v>0.1</v>
      </c>
      <c r="N62" s="234">
        <v>0.3</v>
      </c>
      <c r="O62" s="234">
        <v>0</v>
      </c>
      <c r="Q62" s="290"/>
      <c r="R62" s="290"/>
      <c r="S62" s="290"/>
      <c r="T62" s="290"/>
      <c r="U62" s="290"/>
      <c r="V62" s="290"/>
      <c r="W62" s="290"/>
      <c r="X62" s="290"/>
      <c r="Y62" s="290"/>
      <c r="Z62" s="290"/>
      <c r="AA62" s="290"/>
    </row>
    <row r="63" spans="1:27" ht="15" customHeight="1" x14ac:dyDescent="0.2">
      <c r="A63" s="100" t="s">
        <v>66</v>
      </c>
      <c r="B63" s="202">
        <v>3.3</v>
      </c>
      <c r="C63" s="133">
        <f t="shared" si="0"/>
        <v>2.2636363636363637</v>
      </c>
      <c r="D63" s="133">
        <f t="shared" si="1"/>
        <v>2.875</v>
      </c>
      <c r="E63" s="234">
        <v>0</v>
      </c>
      <c r="F63" s="243">
        <v>10.199999999999999</v>
      </c>
      <c r="G63" s="256">
        <v>1</v>
      </c>
      <c r="H63" s="234">
        <v>0.5</v>
      </c>
      <c r="I63" s="234">
        <v>1.5</v>
      </c>
      <c r="J63" s="133">
        <v>1.7</v>
      </c>
      <c r="K63" s="234">
        <v>1.6</v>
      </c>
      <c r="L63" s="243">
        <v>6.5</v>
      </c>
      <c r="M63" s="234">
        <v>0.4</v>
      </c>
      <c r="N63" s="234">
        <v>1.3</v>
      </c>
      <c r="O63" s="234">
        <v>0.2</v>
      </c>
      <c r="Q63" s="290"/>
      <c r="R63" s="290"/>
      <c r="S63" s="290"/>
      <c r="T63" s="290"/>
      <c r="U63" s="290"/>
      <c r="V63" s="290"/>
      <c r="W63" s="290"/>
      <c r="X63" s="290"/>
      <c r="Y63" s="290"/>
      <c r="Z63" s="290"/>
      <c r="AA63" s="290"/>
    </row>
    <row r="64" spans="1:27" ht="15" customHeight="1" x14ac:dyDescent="0.2">
      <c r="A64" s="100" t="s">
        <v>243</v>
      </c>
      <c r="B64" s="202">
        <v>11.4</v>
      </c>
      <c r="C64" s="133">
        <f t="shared" si="0"/>
        <v>9.8000000000000007</v>
      </c>
      <c r="D64" s="133">
        <f t="shared" si="1"/>
        <v>10.6875</v>
      </c>
      <c r="E64" s="234">
        <v>0.2</v>
      </c>
      <c r="F64" s="243">
        <v>24.9</v>
      </c>
      <c r="G64" s="256">
        <v>6.4</v>
      </c>
      <c r="H64" s="234">
        <v>8.5</v>
      </c>
      <c r="I64" s="234">
        <v>8.6999999999999993</v>
      </c>
      <c r="J64" s="133">
        <v>7.8</v>
      </c>
      <c r="K64" s="234">
        <v>6.7</v>
      </c>
      <c r="L64" s="243">
        <v>22.3</v>
      </c>
      <c r="M64" s="234">
        <v>3.9</v>
      </c>
      <c r="N64" s="243">
        <v>11.7</v>
      </c>
      <c r="O64" s="234">
        <v>6.7</v>
      </c>
      <c r="Q64" s="290"/>
      <c r="R64" s="290"/>
      <c r="S64" s="290"/>
      <c r="T64" s="290"/>
      <c r="U64" s="290"/>
      <c r="V64" s="290"/>
      <c r="W64" s="290"/>
      <c r="X64" s="290"/>
      <c r="Y64" s="290"/>
      <c r="Z64" s="290"/>
      <c r="AA64" s="290"/>
    </row>
    <row r="65" spans="1:27" ht="15" customHeight="1" x14ac:dyDescent="0.2">
      <c r="A65" s="100" t="s">
        <v>244</v>
      </c>
      <c r="B65" s="202">
        <v>2</v>
      </c>
      <c r="C65" s="133">
        <f t="shared" si="0"/>
        <v>1.9818181818181819</v>
      </c>
      <c r="D65" s="285">
        <f t="shared" si="1"/>
        <v>2.2875000000000001</v>
      </c>
      <c r="E65" s="224">
        <v>0</v>
      </c>
      <c r="F65" s="242">
        <v>6.3</v>
      </c>
      <c r="G65" s="256">
        <v>1.5</v>
      </c>
      <c r="H65" s="133">
        <v>1.1000000000000001</v>
      </c>
      <c r="I65" s="224">
        <v>1.5</v>
      </c>
      <c r="J65" s="133">
        <v>2</v>
      </c>
      <c r="K65" s="224">
        <v>1.4</v>
      </c>
      <c r="L65" s="242">
        <v>4.5</v>
      </c>
      <c r="M65" s="224">
        <v>0.6</v>
      </c>
      <c r="N65" s="243">
        <v>2.2000000000000002</v>
      </c>
      <c r="O65" s="133">
        <v>0.7</v>
      </c>
      <c r="Q65" s="290"/>
      <c r="R65" s="290"/>
      <c r="S65" s="290"/>
      <c r="T65" s="290"/>
      <c r="U65" s="290"/>
      <c r="V65" s="290"/>
      <c r="W65" s="290"/>
      <c r="X65" s="290"/>
      <c r="Y65" s="290"/>
      <c r="Z65" s="290"/>
      <c r="AA65" s="290"/>
    </row>
    <row r="66" spans="1:27" ht="15" customHeight="1" x14ac:dyDescent="0.2">
      <c r="A66" s="100" t="s">
        <v>245</v>
      </c>
      <c r="B66" s="202">
        <v>2</v>
      </c>
      <c r="C66" s="285">
        <f t="shared" si="0"/>
        <v>2.1454545454545455</v>
      </c>
      <c r="D66" s="285">
        <f t="shared" si="1"/>
        <v>2.4500000000000002</v>
      </c>
      <c r="E66" s="133">
        <v>0</v>
      </c>
      <c r="F66" s="242">
        <v>6</v>
      </c>
      <c r="G66" s="254">
        <v>1.6</v>
      </c>
      <c r="H66" s="224">
        <v>1.5</v>
      </c>
      <c r="I66" s="133">
        <v>1.8</v>
      </c>
      <c r="J66" s="242">
        <v>2.5</v>
      </c>
      <c r="K66" s="133">
        <v>1.5</v>
      </c>
      <c r="L66" s="242">
        <v>4.7</v>
      </c>
      <c r="M66" s="133">
        <v>0.8</v>
      </c>
      <c r="N66" s="243">
        <v>2.7</v>
      </c>
      <c r="O66" s="224">
        <v>0.5</v>
      </c>
      <c r="Q66" s="290"/>
      <c r="R66" s="290"/>
      <c r="S66" s="290"/>
      <c r="T66" s="290"/>
      <c r="U66" s="290"/>
      <c r="V66" s="290"/>
      <c r="W66" s="290"/>
      <c r="X66" s="290"/>
      <c r="Y66" s="290"/>
      <c r="Z66" s="290"/>
      <c r="AA66" s="290"/>
    </row>
    <row r="67" spans="1:27" ht="15" customHeight="1" x14ac:dyDescent="0.2">
      <c r="A67" s="100" t="s">
        <v>156</v>
      </c>
      <c r="B67" s="202">
        <v>1.5</v>
      </c>
      <c r="C67" s="133">
        <f t="shared" si="0"/>
        <v>0.9</v>
      </c>
      <c r="D67" s="133">
        <f t="shared" si="1"/>
        <v>1.0625</v>
      </c>
      <c r="E67" s="133">
        <v>0</v>
      </c>
      <c r="F67" s="242">
        <v>3.4</v>
      </c>
      <c r="G67" s="256">
        <v>0.7</v>
      </c>
      <c r="H67" s="133">
        <v>0.3</v>
      </c>
      <c r="I67" s="133">
        <v>0.5</v>
      </c>
      <c r="J67" s="133">
        <v>1.1000000000000001</v>
      </c>
      <c r="K67" s="133">
        <v>0.6</v>
      </c>
      <c r="L67" s="243">
        <v>1.9</v>
      </c>
      <c r="M67" s="133">
        <v>0.3</v>
      </c>
      <c r="N67" s="234">
        <v>1</v>
      </c>
      <c r="O67" s="133">
        <v>0.1</v>
      </c>
      <c r="Q67" s="290"/>
      <c r="R67" s="290"/>
      <c r="S67" s="290"/>
      <c r="T67" s="290"/>
      <c r="U67" s="290"/>
      <c r="V67" s="290"/>
      <c r="W67" s="290"/>
      <c r="X67" s="290"/>
      <c r="Y67" s="290"/>
      <c r="Z67" s="290"/>
      <c r="AA67" s="290"/>
    </row>
    <row r="68" spans="1:27" ht="15" customHeight="1" x14ac:dyDescent="0.2">
      <c r="A68" s="100" t="s">
        <v>157</v>
      </c>
      <c r="B68" s="202">
        <v>5.4</v>
      </c>
      <c r="C68" s="133">
        <f t="shared" si="0"/>
        <v>3.8000000000000003</v>
      </c>
      <c r="D68" s="133">
        <f t="shared" si="1"/>
        <v>4.4625000000000004</v>
      </c>
      <c r="E68" s="234">
        <v>0.3</v>
      </c>
      <c r="F68" s="243">
        <v>11.5</v>
      </c>
      <c r="G68" s="256">
        <v>2.9</v>
      </c>
      <c r="H68" s="234">
        <v>2.7</v>
      </c>
      <c r="I68" s="234">
        <v>2.8</v>
      </c>
      <c r="J68" s="133">
        <v>3.7</v>
      </c>
      <c r="K68" s="234">
        <v>2.8</v>
      </c>
      <c r="L68" s="243">
        <v>9</v>
      </c>
      <c r="M68" s="234">
        <v>1.1000000000000001</v>
      </c>
      <c r="N68" s="234">
        <v>4</v>
      </c>
      <c r="O68" s="234">
        <v>1</v>
      </c>
      <c r="Q68" s="290"/>
      <c r="R68" s="290"/>
      <c r="S68" s="290"/>
      <c r="T68" s="290"/>
      <c r="U68" s="290"/>
      <c r="V68" s="290"/>
      <c r="W68" s="290"/>
      <c r="X68" s="290"/>
      <c r="Y68" s="290"/>
      <c r="Z68" s="290"/>
      <c r="AA68" s="290"/>
    </row>
    <row r="69" spans="1:27" ht="15" customHeight="1" x14ac:dyDescent="0.2">
      <c r="A69" s="100" t="s">
        <v>158</v>
      </c>
      <c r="B69" s="202">
        <v>1</v>
      </c>
      <c r="C69" s="133">
        <f t="shared" si="0"/>
        <v>0.65454545454545443</v>
      </c>
      <c r="D69" s="133">
        <f t="shared" si="1"/>
        <v>0.78749999999999987</v>
      </c>
      <c r="E69" s="234">
        <v>0</v>
      </c>
      <c r="F69" s="243">
        <v>2.4</v>
      </c>
      <c r="G69" s="256">
        <v>0.5</v>
      </c>
      <c r="H69" s="234">
        <v>0.3</v>
      </c>
      <c r="I69" s="234">
        <v>0.4</v>
      </c>
      <c r="J69" s="133">
        <v>0.8</v>
      </c>
      <c r="K69" s="234">
        <v>0.5</v>
      </c>
      <c r="L69" s="243">
        <v>1.4</v>
      </c>
      <c r="M69" s="234">
        <v>0.3</v>
      </c>
      <c r="N69" s="234">
        <v>0.5</v>
      </c>
      <c r="O69" s="234">
        <v>0.1</v>
      </c>
      <c r="Q69" s="290"/>
      <c r="R69" s="290"/>
      <c r="S69" s="290"/>
      <c r="T69" s="290"/>
      <c r="U69" s="290"/>
      <c r="V69" s="290"/>
      <c r="W69" s="290"/>
      <c r="X69" s="290"/>
      <c r="Y69" s="290"/>
      <c r="Z69" s="290"/>
      <c r="AA69" s="290"/>
    </row>
    <row r="70" spans="1:27" ht="15" customHeight="1" thickBot="1" x14ac:dyDescent="0.25">
      <c r="A70" s="158" t="s">
        <v>159</v>
      </c>
      <c r="B70" s="204">
        <v>6.5</v>
      </c>
      <c r="C70" s="257">
        <f t="shared" si="0"/>
        <v>4.8909090909090915</v>
      </c>
      <c r="D70" s="257">
        <f t="shared" si="1"/>
        <v>5.5250000000000004</v>
      </c>
      <c r="E70" s="135">
        <v>0.3</v>
      </c>
      <c r="F70" s="237">
        <v>12.6</v>
      </c>
      <c r="G70" s="246">
        <v>3.4</v>
      </c>
      <c r="H70" s="135">
        <v>4.2</v>
      </c>
      <c r="I70" s="135">
        <v>4.2</v>
      </c>
      <c r="J70" s="135">
        <v>5.5</v>
      </c>
      <c r="K70" s="135">
        <v>3.3</v>
      </c>
      <c r="L70" s="237">
        <v>10.7</v>
      </c>
      <c r="M70" s="135">
        <v>1.7</v>
      </c>
      <c r="N70" s="135">
        <v>6.5</v>
      </c>
      <c r="O70" s="135">
        <v>1.4</v>
      </c>
      <c r="Q70" s="290"/>
      <c r="R70" s="290"/>
      <c r="S70" s="290"/>
      <c r="T70" s="290"/>
      <c r="U70" s="290"/>
      <c r="V70" s="290"/>
      <c r="W70" s="290"/>
      <c r="X70" s="290"/>
      <c r="Y70" s="290"/>
      <c r="Z70" s="290"/>
      <c r="AA70" s="290"/>
    </row>
    <row r="71" spans="1:27" x14ac:dyDescent="0.2">
      <c r="A71" s="132" t="s">
        <v>160</v>
      </c>
      <c r="B71" s="198"/>
      <c r="C71" s="187"/>
      <c r="D71" s="187"/>
      <c r="E71" s="244"/>
      <c r="F71" s="244"/>
      <c r="G71" s="247"/>
      <c r="H71" s="244"/>
      <c r="I71" s="244"/>
      <c r="J71" s="244"/>
      <c r="K71" s="244"/>
      <c r="L71" s="244"/>
      <c r="M71" s="244"/>
      <c r="N71" s="245"/>
      <c r="O71" s="234"/>
    </row>
    <row r="72" spans="1:27" ht="15" customHeight="1" x14ac:dyDescent="0.2">
      <c r="A72" s="100" t="s">
        <v>237</v>
      </c>
      <c r="B72" s="202">
        <v>7.5</v>
      </c>
      <c r="C72" s="133">
        <f t="shared" si="0"/>
        <v>4.9909090909090912</v>
      </c>
      <c r="D72" s="133">
        <f t="shared" si="1"/>
        <v>5.8125</v>
      </c>
      <c r="E72" s="133">
        <v>2.9</v>
      </c>
      <c r="F72" s="242">
        <v>12</v>
      </c>
      <c r="G72" s="254">
        <v>3.3</v>
      </c>
      <c r="H72" s="133">
        <v>6.2</v>
      </c>
      <c r="I72" s="133">
        <v>5.9</v>
      </c>
      <c r="J72" s="133">
        <v>5.7</v>
      </c>
      <c r="K72" s="133">
        <v>5.3</v>
      </c>
      <c r="L72" s="133">
        <v>5.2</v>
      </c>
      <c r="M72" s="133">
        <v>2</v>
      </c>
      <c r="N72" s="133">
        <v>5.2</v>
      </c>
      <c r="O72" s="133">
        <v>1.2</v>
      </c>
      <c r="Q72" s="290"/>
      <c r="R72" s="290"/>
      <c r="S72" s="290"/>
      <c r="T72" s="290"/>
      <c r="U72" s="290"/>
      <c r="V72" s="290"/>
      <c r="W72" s="290"/>
      <c r="X72" s="290"/>
      <c r="Y72" s="290"/>
      <c r="Z72" s="290"/>
      <c r="AA72" s="290"/>
    </row>
    <row r="73" spans="1:27" ht="15" customHeight="1" x14ac:dyDescent="0.2">
      <c r="A73" s="100" t="s">
        <v>238</v>
      </c>
      <c r="B73" s="202">
        <v>1.3</v>
      </c>
      <c r="C73" s="133">
        <f t="shared" si="0"/>
        <v>0.91818181818181832</v>
      </c>
      <c r="D73" s="133">
        <f t="shared" si="1"/>
        <v>1.05</v>
      </c>
      <c r="E73" s="234">
        <v>0.2</v>
      </c>
      <c r="F73" s="243">
        <v>2.4</v>
      </c>
      <c r="G73" s="256">
        <v>0.5</v>
      </c>
      <c r="H73" s="234">
        <v>0.6</v>
      </c>
      <c r="I73" s="234">
        <v>1</v>
      </c>
      <c r="J73" s="242">
        <v>1.4</v>
      </c>
      <c r="K73" s="243">
        <v>1.5</v>
      </c>
      <c r="L73" s="234">
        <v>0.8</v>
      </c>
      <c r="M73" s="234">
        <v>0.5</v>
      </c>
      <c r="N73" s="234">
        <v>0.9</v>
      </c>
      <c r="O73" s="234">
        <v>0.3</v>
      </c>
      <c r="Q73" s="290"/>
      <c r="R73" s="290"/>
      <c r="S73" s="290"/>
      <c r="T73" s="290"/>
      <c r="U73" s="290"/>
      <c r="V73" s="290"/>
      <c r="W73" s="290"/>
      <c r="X73" s="290"/>
      <c r="Y73" s="290"/>
      <c r="Z73" s="290"/>
      <c r="AA73" s="290"/>
    </row>
    <row r="74" spans="1:27" ht="15" customHeight="1" x14ac:dyDescent="0.2">
      <c r="A74" s="100" t="s">
        <v>240</v>
      </c>
      <c r="B74" s="202">
        <v>1.1000000000000001</v>
      </c>
      <c r="C74" s="133">
        <f t="shared" ref="C74:C137" si="2">(SUM(E74:O74))/11</f>
        <v>0.7</v>
      </c>
      <c r="D74" s="133">
        <f t="shared" ref="D74:D137" si="3">(SUM(E74:L74))/8</f>
        <v>0.88749999999999996</v>
      </c>
      <c r="E74" s="234">
        <v>0</v>
      </c>
      <c r="F74" s="243">
        <v>1.8</v>
      </c>
      <c r="G74" s="256">
        <v>0</v>
      </c>
      <c r="H74" s="234">
        <v>0</v>
      </c>
      <c r="I74" s="234">
        <v>0.9</v>
      </c>
      <c r="J74" s="133">
        <v>1</v>
      </c>
      <c r="K74" s="243">
        <v>2.4</v>
      </c>
      <c r="L74" s="234">
        <v>1</v>
      </c>
      <c r="M74" s="234">
        <v>0</v>
      </c>
      <c r="N74" s="234">
        <v>0.6</v>
      </c>
      <c r="O74" s="234">
        <v>0</v>
      </c>
      <c r="Q74" s="290"/>
      <c r="R74" s="290"/>
      <c r="S74" s="290"/>
      <c r="T74" s="290"/>
      <c r="U74" s="290"/>
      <c r="V74" s="290"/>
      <c r="W74" s="290"/>
      <c r="X74" s="290"/>
      <c r="Y74" s="290"/>
      <c r="Z74" s="290"/>
      <c r="AA74" s="290"/>
    </row>
    <row r="75" spans="1:27" ht="15" customHeight="1" x14ac:dyDescent="0.2">
      <c r="A75" s="100" t="s">
        <v>151</v>
      </c>
      <c r="B75" s="202">
        <v>0.5</v>
      </c>
      <c r="C75" s="133">
        <f t="shared" si="2"/>
        <v>0.18181818181818182</v>
      </c>
      <c r="D75" s="133">
        <f t="shared" si="3"/>
        <v>0.18750000000000003</v>
      </c>
      <c r="E75" s="234">
        <v>0</v>
      </c>
      <c r="F75" s="234">
        <v>0.4</v>
      </c>
      <c r="G75" s="256">
        <v>0</v>
      </c>
      <c r="H75" s="234">
        <v>0.2</v>
      </c>
      <c r="I75" s="234">
        <v>0.2</v>
      </c>
      <c r="J75" s="133">
        <v>0.4</v>
      </c>
      <c r="K75" s="234">
        <v>0.3</v>
      </c>
      <c r="L75" s="234">
        <v>0</v>
      </c>
      <c r="M75" s="234">
        <v>0</v>
      </c>
      <c r="N75" s="234">
        <v>0.5</v>
      </c>
      <c r="O75" s="234">
        <v>0</v>
      </c>
      <c r="Q75" s="290"/>
      <c r="R75" s="290"/>
      <c r="S75" s="290"/>
      <c r="T75" s="290"/>
      <c r="U75" s="290"/>
      <c r="V75" s="290"/>
      <c r="W75" s="290"/>
      <c r="X75" s="290"/>
      <c r="Y75" s="290"/>
      <c r="Z75" s="290"/>
      <c r="AA75" s="290"/>
    </row>
    <row r="76" spans="1:27" ht="15" customHeight="1" x14ac:dyDescent="0.2">
      <c r="A76" s="100" t="s">
        <v>236</v>
      </c>
      <c r="B76" s="202">
        <v>3.4</v>
      </c>
      <c r="C76" s="133">
        <f t="shared" si="2"/>
        <v>2.4818181818181824</v>
      </c>
      <c r="D76" s="133">
        <f t="shared" si="3"/>
        <v>2.8750000000000004</v>
      </c>
      <c r="E76" s="234">
        <v>1.2</v>
      </c>
      <c r="F76" s="243">
        <v>5</v>
      </c>
      <c r="G76" s="256">
        <v>1.6</v>
      </c>
      <c r="H76" s="243">
        <v>4.4000000000000004</v>
      </c>
      <c r="I76" s="234">
        <v>2.8</v>
      </c>
      <c r="J76" s="133">
        <v>3.1</v>
      </c>
      <c r="K76" s="234">
        <v>2.8</v>
      </c>
      <c r="L76" s="234">
        <v>2.1</v>
      </c>
      <c r="M76" s="234">
        <v>1</v>
      </c>
      <c r="N76" s="234">
        <v>2.7</v>
      </c>
      <c r="O76" s="234">
        <v>0.6</v>
      </c>
      <c r="Q76" s="290"/>
      <c r="R76" s="290"/>
      <c r="S76" s="290"/>
      <c r="T76" s="290"/>
      <c r="U76" s="290"/>
      <c r="V76" s="290"/>
      <c r="W76" s="290"/>
      <c r="X76" s="290"/>
      <c r="Y76" s="290"/>
      <c r="Z76" s="290"/>
      <c r="AA76" s="290"/>
    </row>
    <row r="77" spans="1:27" ht="15" customHeight="1" x14ac:dyDescent="0.2">
      <c r="A77" s="100" t="s">
        <v>242</v>
      </c>
      <c r="B77" s="202">
        <v>2.2000000000000002</v>
      </c>
      <c r="C77" s="133">
        <f t="shared" si="2"/>
        <v>1.5272727272727273</v>
      </c>
      <c r="D77" s="133">
        <f t="shared" si="3"/>
        <v>1.75</v>
      </c>
      <c r="E77" s="234">
        <v>0.2</v>
      </c>
      <c r="F77" s="243">
        <v>3.9</v>
      </c>
      <c r="G77" s="256">
        <v>0.6</v>
      </c>
      <c r="H77" s="234">
        <v>1.3</v>
      </c>
      <c r="I77" s="234">
        <v>2</v>
      </c>
      <c r="J77" s="133">
        <v>2</v>
      </c>
      <c r="K77" s="243">
        <v>2.2999999999999998</v>
      </c>
      <c r="L77" s="234">
        <v>1.7</v>
      </c>
      <c r="M77" s="234">
        <v>0.8</v>
      </c>
      <c r="N77" s="234">
        <v>1.7</v>
      </c>
      <c r="O77" s="234">
        <v>0.3</v>
      </c>
      <c r="Q77" s="290"/>
      <c r="R77" s="290"/>
      <c r="S77" s="290"/>
      <c r="T77" s="290"/>
      <c r="U77" s="290"/>
      <c r="V77" s="290"/>
      <c r="W77" s="290"/>
      <c r="X77" s="290"/>
      <c r="Y77" s="290"/>
      <c r="Z77" s="290"/>
      <c r="AA77" s="290"/>
    </row>
    <row r="78" spans="1:27" ht="15" customHeight="1" x14ac:dyDescent="0.2">
      <c r="A78" s="100" t="s">
        <v>235</v>
      </c>
      <c r="B78" s="202">
        <v>2.7</v>
      </c>
      <c r="C78" s="133">
        <f t="shared" si="2"/>
        <v>2.1818181818181817</v>
      </c>
      <c r="D78" s="133">
        <f t="shared" si="3"/>
        <v>2.5375000000000001</v>
      </c>
      <c r="E78" s="234">
        <v>1.1000000000000001</v>
      </c>
      <c r="F78" s="243">
        <v>4.5</v>
      </c>
      <c r="G78" s="256">
        <v>1.1000000000000001</v>
      </c>
      <c r="H78" s="234">
        <v>2.5</v>
      </c>
      <c r="I78" s="234">
        <v>1.8</v>
      </c>
      <c r="J78" s="242">
        <v>3.3</v>
      </c>
      <c r="K78" s="243">
        <v>3.6</v>
      </c>
      <c r="L78" s="234">
        <v>2.4</v>
      </c>
      <c r="M78" s="234">
        <v>0.8</v>
      </c>
      <c r="N78" s="234">
        <v>1.9</v>
      </c>
      <c r="O78" s="234">
        <v>1</v>
      </c>
      <c r="Q78" s="290"/>
      <c r="R78" s="290"/>
      <c r="S78" s="290"/>
      <c r="T78" s="290"/>
      <c r="U78" s="290"/>
      <c r="V78" s="290"/>
      <c r="W78" s="290"/>
      <c r="X78" s="290"/>
      <c r="Y78" s="290"/>
      <c r="Z78" s="290"/>
      <c r="AA78" s="290"/>
    </row>
    <row r="79" spans="1:27" ht="15" customHeight="1" x14ac:dyDescent="0.2">
      <c r="A79" s="100" t="s">
        <v>66</v>
      </c>
      <c r="B79" s="202">
        <v>4.5</v>
      </c>
      <c r="C79" s="133">
        <f t="shared" si="2"/>
        <v>2.5090909090909093</v>
      </c>
      <c r="D79" s="133">
        <f t="shared" si="3"/>
        <v>2.9625000000000004</v>
      </c>
      <c r="E79" s="234">
        <v>1.4</v>
      </c>
      <c r="F79" s="243">
        <v>5.4</v>
      </c>
      <c r="G79" s="256">
        <v>2</v>
      </c>
      <c r="H79" s="234">
        <v>2</v>
      </c>
      <c r="I79" s="234">
        <v>2.7</v>
      </c>
      <c r="J79" s="133">
        <v>2.2999999999999998</v>
      </c>
      <c r="K79" s="234">
        <v>3.5</v>
      </c>
      <c r="L79" s="234">
        <v>4.4000000000000004</v>
      </c>
      <c r="M79" s="234">
        <v>0.9</v>
      </c>
      <c r="N79" s="234">
        <v>2.1</v>
      </c>
      <c r="O79" s="234">
        <v>0.9</v>
      </c>
      <c r="Q79" s="290"/>
      <c r="R79" s="290"/>
      <c r="S79" s="290"/>
      <c r="T79" s="290"/>
      <c r="U79" s="290"/>
      <c r="V79" s="290"/>
      <c r="W79" s="290"/>
      <c r="X79" s="290"/>
      <c r="Y79" s="290"/>
      <c r="Z79" s="290"/>
      <c r="AA79" s="290"/>
    </row>
    <row r="80" spans="1:27" ht="15" customHeight="1" x14ac:dyDescent="0.2">
      <c r="A80" s="100" t="s">
        <v>243</v>
      </c>
      <c r="B80" s="202">
        <v>15.1</v>
      </c>
      <c r="C80" s="133">
        <f t="shared" si="2"/>
        <v>11.281818181818181</v>
      </c>
      <c r="D80" s="133">
        <f t="shared" si="3"/>
        <v>12.725</v>
      </c>
      <c r="E80" s="234">
        <v>2.8</v>
      </c>
      <c r="F80" s="243">
        <v>25</v>
      </c>
      <c r="G80" s="256">
        <v>8.6999999999999993</v>
      </c>
      <c r="H80" s="243">
        <v>17.5</v>
      </c>
      <c r="I80" s="234">
        <v>13.9</v>
      </c>
      <c r="J80" s="133">
        <v>9.5</v>
      </c>
      <c r="K80" s="234">
        <v>11.1</v>
      </c>
      <c r="L80" s="234">
        <v>13.3</v>
      </c>
      <c r="M80" s="234">
        <v>7</v>
      </c>
      <c r="N80" s="234">
        <v>13.5</v>
      </c>
      <c r="O80" s="234">
        <v>1.8</v>
      </c>
      <c r="Q80" s="290"/>
      <c r="R80" s="290"/>
      <c r="S80" s="290"/>
      <c r="T80" s="290"/>
      <c r="U80" s="290"/>
      <c r="V80" s="290"/>
      <c r="W80" s="290"/>
      <c r="X80" s="290"/>
      <c r="Y80" s="290"/>
      <c r="Z80" s="290"/>
      <c r="AA80" s="290"/>
    </row>
    <row r="81" spans="1:27" ht="15" customHeight="1" x14ac:dyDescent="0.2">
      <c r="A81" s="100" t="s">
        <v>244</v>
      </c>
      <c r="B81" s="202">
        <v>4.2</v>
      </c>
      <c r="C81" s="133">
        <f t="shared" si="2"/>
        <v>2.8363636363636364</v>
      </c>
      <c r="D81" s="133">
        <f t="shared" si="3"/>
        <v>3.3249999999999997</v>
      </c>
      <c r="E81" s="224">
        <v>1.4</v>
      </c>
      <c r="F81" s="235">
        <v>6.8</v>
      </c>
      <c r="G81" s="256">
        <v>2</v>
      </c>
      <c r="H81" s="224">
        <v>3.2</v>
      </c>
      <c r="I81" s="224">
        <v>3.2</v>
      </c>
      <c r="J81" s="133">
        <v>3.3</v>
      </c>
      <c r="K81" s="224">
        <v>3.5</v>
      </c>
      <c r="L81" s="224">
        <v>3.2</v>
      </c>
      <c r="M81" s="224">
        <v>1.3</v>
      </c>
      <c r="N81" s="224">
        <v>2.7</v>
      </c>
      <c r="O81" s="224">
        <v>0.6</v>
      </c>
      <c r="Q81" s="290"/>
      <c r="R81" s="290"/>
      <c r="S81" s="290"/>
      <c r="T81" s="290"/>
      <c r="U81" s="290"/>
      <c r="V81" s="290"/>
      <c r="W81" s="290"/>
      <c r="X81" s="290"/>
      <c r="Y81" s="290"/>
      <c r="Z81" s="290"/>
      <c r="AA81" s="290"/>
    </row>
    <row r="82" spans="1:27" ht="15" customHeight="1" x14ac:dyDescent="0.2">
      <c r="A82" s="100" t="s">
        <v>245</v>
      </c>
      <c r="B82" s="202">
        <v>4</v>
      </c>
      <c r="C82" s="133">
        <f t="shared" si="2"/>
        <v>2.9181818181818184</v>
      </c>
      <c r="D82" s="133">
        <f t="shared" si="3"/>
        <v>3.3874999999999997</v>
      </c>
      <c r="E82" s="224">
        <v>1.4</v>
      </c>
      <c r="F82" s="242">
        <v>6.8</v>
      </c>
      <c r="G82" s="256">
        <v>1.9</v>
      </c>
      <c r="H82" s="133">
        <v>3.5</v>
      </c>
      <c r="I82" s="224">
        <v>3.4</v>
      </c>
      <c r="J82" s="133">
        <v>3.4</v>
      </c>
      <c r="K82" s="224">
        <v>3.5</v>
      </c>
      <c r="L82" s="224">
        <v>3.2</v>
      </c>
      <c r="M82" s="133">
        <v>1.3</v>
      </c>
      <c r="N82" s="224">
        <v>3</v>
      </c>
      <c r="O82" s="133">
        <v>0.7</v>
      </c>
      <c r="Q82" s="290"/>
      <c r="R82" s="290"/>
      <c r="S82" s="290"/>
      <c r="T82" s="290"/>
      <c r="U82" s="290"/>
      <c r="V82" s="290"/>
      <c r="W82" s="290"/>
      <c r="X82" s="290"/>
      <c r="Y82" s="290"/>
      <c r="Z82" s="290"/>
      <c r="AA82" s="290"/>
    </row>
    <row r="83" spans="1:27" ht="15" customHeight="1" x14ac:dyDescent="0.2">
      <c r="A83" s="100" t="s">
        <v>156</v>
      </c>
      <c r="B83" s="202">
        <v>2.2999999999999998</v>
      </c>
      <c r="C83" s="133">
        <f t="shared" si="2"/>
        <v>1.5636363636363635</v>
      </c>
      <c r="D83" s="133">
        <f t="shared" si="3"/>
        <v>1.8875</v>
      </c>
      <c r="E83" s="133">
        <v>1</v>
      </c>
      <c r="F83" s="243">
        <v>3.5</v>
      </c>
      <c r="G83" s="256">
        <v>1.3</v>
      </c>
      <c r="H83" s="243">
        <v>2.4</v>
      </c>
      <c r="I83" s="133">
        <v>1.5</v>
      </c>
      <c r="J83" s="133">
        <v>1.9</v>
      </c>
      <c r="K83" s="133">
        <v>1.9</v>
      </c>
      <c r="L83" s="133">
        <v>1.6</v>
      </c>
      <c r="M83" s="234">
        <v>0.8</v>
      </c>
      <c r="N83" s="133">
        <v>1</v>
      </c>
      <c r="O83" s="234">
        <v>0.3</v>
      </c>
      <c r="Q83" s="290"/>
      <c r="R83" s="290"/>
      <c r="S83" s="290"/>
      <c r="T83" s="290"/>
      <c r="U83" s="290"/>
      <c r="V83" s="290"/>
      <c r="W83" s="290"/>
      <c r="X83" s="290"/>
      <c r="Y83" s="290"/>
      <c r="Z83" s="290"/>
      <c r="AA83" s="290"/>
    </row>
    <row r="84" spans="1:27" ht="15" customHeight="1" x14ac:dyDescent="0.2">
      <c r="A84" s="100" t="s">
        <v>157</v>
      </c>
      <c r="B84" s="202">
        <v>7.4</v>
      </c>
      <c r="C84" s="133">
        <f t="shared" si="2"/>
        <v>5.0909090909090908</v>
      </c>
      <c r="D84" s="133">
        <f t="shared" si="3"/>
        <v>5.8500000000000005</v>
      </c>
      <c r="E84" s="234">
        <v>2.5</v>
      </c>
      <c r="F84" s="243">
        <v>12.6</v>
      </c>
      <c r="G84" s="256">
        <v>3.5</v>
      </c>
      <c r="H84" s="234">
        <v>4</v>
      </c>
      <c r="I84" s="234">
        <v>5.8</v>
      </c>
      <c r="J84" s="133">
        <v>6</v>
      </c>
      <c r="K84" s="234">
        <v>6.3</v>
      </c>
      <c r="L84" s="234">
        <v>6.1</v>
      </c>
      <c r="M84" s="234">
        <v>2.4</v>
      </c>
      <c r="N84" s="234">
        <v>5.4</v>
      </c>
      <c r="O84" s="234">
        <v>1.4</v>
      </c>
      <c r="Q84" s="290"/>
      <c r="R84" s="290"/>
      <c r="S84" s="290"/>
      <c r="T84" s="290"/>
      <c r="U84" s="290"/>
      <c r="V84" s="290"/>
      <c r="W84" s="290"/>
      <c r="X84" s="290"/>
      <c r="Y84" s="290"/>
      <c r="Z84" s="290"/>
      <c r="AA84" s="290"/>
    </row>
    <row r="85" spans="1:27" ht="15" customHeight="1" x14ac:dyDescent="0.2">
      <c r="A85" s="100" t="s">
        <v>158</v>
      </c>
      <c r="B85" s="202">
        <v>1.5</v>
      </c>
      <c r="C85" s="133">
        <f t="shared" si="2"/>
        <v>1.0909090909090911</v>
      </c>
      <c r="D85" s="133">
        <f t="shared" si="3"/>
        <v>1.2750000000000001</v>
      </c>
      <c r="E85" s="234">
        <v>0.7</v>
      </c>
      <c r="F85" s="243">
        <v>2.6</v>
      </c>
      <c r="G85" s="256">
        <v>0.7</v>
      </c>
      <c r="H85" s="234">
        <v>1.5</v>
      </c>
      <c r="I85" s="234">
        <v>0.9</v>
      </c>
      <c r="J85" s="133">
        <v>1.3</v>
      </c>
      <c r="K85" s="234">
        <v>1.2</v>
      </c>
      <c r="L85" s="234">
        <v>1.3</v>
      </c>
      <c r="M85" s="234">
        <v>0.6</v>
      </c>
      <c r="N85" s="234">
        <v>0.9</v>
      </c>
      <c r="O85" s="234">
        <v>0.3</v>
      </c>
      <c r="Q85" s="290"/>
      <c r="R85" s="290"/>
      <c r="S85" s="290"/>
      <c r="T85" s="290"/>
      <c r="U85" s="290"/>
      <c r="V85" s="290"/>
      <c r="W85" s="290"/>
      <c r="X85" s="290"/>
      <c r="Y85" s="290"/>
      <c r="Z85" s="290"/>
      <c r="AA85" s="290"/>
    </row>
    <row r="86" spans="1:27" ht="15" customHeight="1" thickBot="1" x14ac:dyDescent="0.25">
      <c r="A86" s="158" t="s">
        <v>159</v>
      </c>
      <c r="B86" s="204">
        <v>8.6999999999999993</v>
      </c>
      <c r="C86" s="135">
        <f t="shared" si="2"/>
        <v>6.1454545454545464</v>
      </c>
      <c r="D86" s="135">
        <f t="shared" si="3"/>
        <v>7.0375000000000014</v>
      </c>
      <c r="E86" s="135">
        <v>2.9</v>
      </c>
      <c r="F86" s="237">
        <v>14.6</v>
      </c>
      <c r="G86" s="246">
        <v>4.3</v>
      </c>
      <c r="H86" s="135">
        <v>5.4</v>
      </c>
      <c r="I86" s="135">
        <v>7.6</v>
      </c>
      <c r="J86" s="135">
        <v>7.2</v>
      </c>
      <c r="K86" s="135">
        <v>7.6</v>
      </c>
      <c r="L86" s="135">
        <v>6.7</v>
      </c>
      <c r="M86" s="135">
        <v>2.9</v>
      </c>
      <c r="N86" s="135">
        <v>6.6</v>
      </c>
      <c r="O86" s="135">
        <v>1.8</v>
      </c>
      <c r="Q86" s="290"/>
      <c r="R86" s="290"/>
      <c r="S86" s="290"/>
      <c r="T86" s="290"/>
      <c r="U86" s="290"/>
      <c r="V86" s="290"/>
      <c r="W86" s="290"/>
      <c r="X86" s="290"/>
      <c r="Y86" s="290"/>
      <c r="Z86" s="290"/>
      <c r="AA86" s="290"/>
    </row>
    <row r="87" spans="1:27" x14ac:dyDescent="0.2">
      <c r="A87" s="132" t="s">
        <v>161</v>
      </c>
      <c r="B87" s="198"/>
      <c r="C87" s="187"/>
      <c r="D87" s="187"/>
      <c r="E87" s="244"/>
      <c r="F87" s="244"/>
      <c r="G87" s="247"/>
      <c r="H87" s="244"/>
      <c r="I87" s="244"/>
      <c r="J87" s="244"/>
      <c r="K87" s="244"/>
      <c r="L87" s="244"/>
      <c r="M87" s="244"/>
      <c r="N87" s="245"/>
      <c r="O87" s="244"/>
    </row>
    <row r="88" spans="1:27" ht="15" customHeight="1" x14ac:dyDescent="0.2">
      <c r="A88" s="100" t="s">
        <v>237</v>
      </c>
      <c r="B88" s="202">
        <v>69.099999999999994</v>
      </c>
      <c r="C88" s="133">
        <f t="shared" si="2"/>
        <v>69.109090909090909</v>
      </c>
      <c r="D88" s="285">
        <f t="shared" si="3"/>
        <v>68.362499999999997</v>
      </c>
      <c r="E88" s="134">
        <v>69.400000000000006</v>
      </c>
      <c r="F88" s="230">
        <v>56.5</v>
      </c>
      <c r="G88" s="230">
        <v>66.3</v>
      </c>
      <c r="H88" s="134">
        <v>72.900000000000006</v>
      </c>
      <c r="I88" s="134">
        <v>69.400000000000006</v>
      </c>
      <c r="J88" s="133">
        <v>71.8</v>
      </c>
      <c r="K88" s="230">
        <v>68.8</v>
      </c>
      <c r="L88" s="134">
        <v>71.8</v>
      </c>
      <c r="M88" s="134">
        <v>71</v>
      </c>
      <c r="N88" s="134">
        <v>69.7</v>
      </c>
      <c r="O88" s="133">
        <v>72.599999999999994</v>
      </c>
      <c r="P88" s="186"/>
      <c r="Q88" s="290"/>
      <c r="R88" s="290"/>
      <c r="S88" s="290"/>
      <c r="T88" s="290"/>
      <c r="U88" s="290"/>
      <c r="V88" s="290"/>
      <c r="W88" s="290"/>
      <c r="X88" s="290"/>
      <c r="Y88" s="290"/>
      <c r="Z88" s="290"/>
      <c r="AA88" s="290"/>
    </row>
    <row r="89" spans="1:27" ht="15" customHeight="1" x14ac:dyDescent="0.2">
      <c r="A89" s="100" t="s">
        <v>238</v>
      </c>
      <c r="B89" s="202">
        <v>96.6</v>
      </c>
      <c r="C89" s="133">
        <f t="shared" si="2"/>
        <v>97.063636363636348</v>
      </c>
      <c r="D89" s="133">
        <f t="shared" si="3"/>
        <v>96.787499999999994</v>
      </c>
      <c r="E89" s="134">
        <v>97.5</v>
      </c>
      <c r="F89" s="230">
        <v>94.4</v>
      </c>
      <c r="G89" s="134">
        <v>97.6</v>
      </c>
      <c r="H89" s="134">
        <v>96.8</v>
      </c>
      <c r="I89" s="134">
        <v>97</v>
      </c>
      <c r="J89" s="133">
        <v>96.6</v>
      </c>
      <c r="K89" s="230">
        <v>96.4</v>
      </c>
      <c r="L89" s="134">
        <v>98</v>
      </c>
      <c r="M89" s="134">
        <v>98.3</v>
      </c>
      <c r="N89" s="230">
        <v>96.3</v>
      </c>
      <c r="O89" s="234">
        <v>98.8</v>
      </c>
      <c r="Q89" s="290"/>
      <c r="R89" s="290"/>
      <c r="S89" s="290"/>
      <c r="T89" s="290"/>
      <c r="U89" s="290"/>
      <c r="V89" s="290"/>
      <c r="W89" s="290"/>
      <c r="X89" s="290"/>
      <c r="Y89" s="290"/>
      <c r="Z89" s="290"/>
      <c r="AA89" s="290"/>
    </row>
    <row r="90" spans="1:27" ht="15" customHeight="1" x14ac:dyDescent="0.2">
      <c r="A90" s="100" t="s">
        <v>239</v>
      </c>
      <c r="B90" s="202">
        <v>100</v>
      </c>
      <c r="C90" s="285">
        <f t="shared" si="2"/>
        <v>99.36363636363636</v>
      </c>
      <c r="D90" s="285">
        <f t="shared" si="3"/>
        <v>99.125</v>
      </c>
      <c r="E90" s="134">
        <v>100</v>
      </c>
      <c r="F90" s="230">
        <v>98.1</v>
      </c>
      <c r="G90" s="278">
        <v>96.8</v>
      </c>
      <c r="H90" s="230">
        <v>99.6</v>
      </c>
      <c r="I90" s="134">
        <v>100</v>
      </c>
      <c r="J90" s="242">
        <v>99.3</v>
      </c>
      <c r="K90" s="230">
        <v>99.2</v>
      </c>
      <c r="L90" s="134">
        <v>100</v>
      </c>
      <c r="M90" s="134">
        <v>100</v>
      </c>
      <c r="N90" s="134">
        <v>100</v>
      </c>
      <c r="O90" s="234">
        <v>100</v>
      </c>
      <c r="Q90" s="290"/>
      <c r="R90" s="290"/>
      <c r="S90" s="290"/>
      <c r="T90" s="290"/>
      <c r="U90" s="290"/>
      <c r="V90" s="290"/>
      <c r="W90" s="290"/>
      <c r="X90" s="290"/>
      <c r="Y90" s="290"/>
      <c r="Z90" s="290"/>
      <c r="AA90" s="290"/>
    </row>
    <row r="91" spans="1:27" ht="15" customHeight="1" x14ac:dyDescent="0.2">
      <c r="A91" s="100" t="s">
        <v>240</v>
      </c>
      <c r="B91" s="202">
        <v>96.4</v>
      </c>
      <c r="C91" s="133">
        <f t="shared" si="2"/>
        <v>96.472727272727283</v>
      </c>
      <c r="D91" s="288">
        <f t="shared" si="3"/>
        <v>95.9375</v>
      </c>
      <c r="E91" s="134">
        <v>98</v>
      </c>
      <c r="F91" s="230">
        <v>90.2</v>
      </c>
      <c r="G91" s="134">
        <v>96.7</v>
      </c>
      <c r="H91" s="230">
        <v>94.5</v>
      </c>
      <c r="I91" s="134">
        <v>97.1</v>
      </c>
      <c r="J91" s="133">
        <v>97.5</v>
      </c>
      <c r="K91" s="230">
        <v>94.8</v>
      </c>
      <c r="L91" s="134">
        <v>98.7</v>
      </c>
      <c r="M91" s="134">
        <v>99</v>
      </c>
      <c r="N91" s="230">
        <v>94.7</v>
      </c>
      <c r="O91" s="234">
        <v>100</v>
      </c>
      <c r="Q91" s="290"/>
      <c r="R91" s="290"/>
      <c r="S91" s="290"/>
      <c r="T91" s="290"/>
      <c r="U91" s="290"/>
      <c r="V91" s="290"/>
      <c r="W91" s="290"/>
      <c r="X91" s="290"/>
      <c r="Y91" s="290"/>
      <c r="Z91" s="290"/>
      <c r="AA91" s="290"/>
    </row>
    <row r="92" spans="1:27" ht="15" customHeight="1" x14ac:dyDescent="0.2">
      <c r="A92" s="100" t="s">
        <v>241</v>
      </c>
      <c r="B92" s="202">
        <v>100</v>
      </c>
      <c r="C92" s="285">
        <f t="shared" si="2"/>
        <v>99.890909090909091</v>
      </c>
      <c r="D92" s="285">
        <f t="shared" si="3"/>
        <v>99.862499999999997</v>
      </c>
      <c r="E92" s="134">
        <v>100</v>
      </c>
      <c r="F92" s="230">
        <v>99.7</v>
      </c>
      <c r="G92" s="278">
        <v>99.9</v>
      </c>
      <c r="H92" s="230">
        <v>99.5</v>
      </c>
      <c r="I92" s="134">
        <v>100</v>
      </c>
      <c r="J92" s="133">
        <v>100</v>
      </c>
      <c r="K92" s="230">
        <v>99.8</v>
      </c>
      <c r="L92" s="134">
        <v>100</v>
      </c>
      <c r="M92" s="134">
        <v>100</v>
      </c>
      <c r="N92" s="230">
        <v>99.9</v>
      </c>
      <c r="O92" s="234">
        <v>100</v>
      </c>
      <c r="Q92" s="290"/>
      <c r="R92" s="290"/>
      <c r="S92" s="290"/>
      <c r="T92" s="290"/>
      <c r="U92" s="290"/>
      <c r="V92" s="290"/>
      <c r="W92" s="290"/>
      <c r="X92" s="290"/>
      <c r="Y92" s="290"/>
      <c r="Z92" s="290"/>
      <c r="AA92" s="290"/>
    </row>
    <row r="93" spans="1:27" ht="15" customHeight="1" x14ac:dyDescent="0.2">
      <c r="A93" s="157" t="s">
        <v>151</v>
      </c>
      <c r="B93" s="205">
        <v>98</v>
      </c>
      <c r="C93" s="285">
        <f t="shared" si="2"/>
        <v>97.936363636363652</v>
      </c>
      <c r="D93" s="285">
        <f t="shared" si="3"/>
        <v>97.45</v>
      </c>
      <c r="E93" s="258">
        <v>99.5</v>
      </c>
      <c r="F93" s="266">
        <v>92.9</v>
      </c>
      <c r="G93" s="266">
        <v>96.8</v>
      </c>
      <c r="H93" s="266">
        <v>94.9</v>
      </c>
      <c r="I93" s="258">
        <v>99</v>
      </c>
      <c r="J93" s="133">
        <v>99.1</v>
      </c>
      <c r="K93" s="266">
        <v>97.5</v>
      </c>
      <c r="L93" s="258">
        <v>99.9</v>
      </c>
      <c r="M93" s="258">
        <v>100</v>
      </c>
      <c r="N93" s="266">
        <v>97.7</v>
      </c>
      <c r="O93" s="234">
        <v>100</v>
      </c>
      <c r="Q93" s="290"/>
      <c r="R93" s="290"/>
      <c r="S93" s="290"/>
      <c r="T93" s="290"/>
      <c r="U93" s="290"/>
      <c r="V93" s="290"/>
      <c r="W93" s="290"/>
      <c r="X93" s="290"/>
      <c r="Y93" s="290"/>
      <c r="Z93" s="290"/>
      <c r="AA93" s="290"/>
    </row>
    <row r="94" spans="1:27" ht="15" customHeight="1" x14ac:dyDescent="0.2">
      <c r="A94" s="100" t="s">
        <v>236</v>
      </c>
      <c r="B94" s="202">
        <v>89.1</v>
      </c>
      <c r="C94" s="133">
        <f t="shared" si="2"/>
        <v>89.318181818181827</v>
      </c>
      <c r="D94" s="285">
        <f t="shared" si="3"/>
        <v>88.96250000000002</v>
      </c>
      <c r="E94" s="134">
        <v>91.6</v>
      </c>
      <c r="F94" s="230">
        <v>85.2</v>
      </c>
      <c r="G94" s="230">
        <v>88.7</v>
      </c>
      <c r="H94" s="230">
        <v>88.6</v>
      </c>
      <c r="I94" s="134">
        <v>89.6</v>
      </c>
      <c r="J94" s="133">
        <v>90.7</v>
      </c>
      <c r="K94" s="230">
        <v>87.2</v>
      </c>
      <c r="L94" s="134">
        <v>90.1</v>
      </c>
      <c r="M94" s="134">
        <v>92.8</v>
      </c>
      <c r="N94" s="230">
        <v>88.9</v>
      </c>
      <c r="O94" s="234">
        <v>89.1</v>
      </c>
      <c r="Q94" s="290"/>
      <c r="R94" s="290"/>
      <c r="S94" s="290"/>
      <c r="T94" s="290"/>
      <c r="U94" s="290"/>
      <c r="V94" s="290"/>
      <c r="W94" s="290"/>
      <c r="X94" s="290"/>
      <c r="Y94" s="290"/>
      <c r="Z94" s="290"/>
      <c r="AA94" s="290"/>
    </row>
    <row r="95" spans="1:27" ht="15" customHeight="1" x14ac:dyDescent="0.2">
      <c r="A95" s="100" t="s">
        <v>242</v>
      </c>
      <c r="B95" s="202">
        <v>89.5</v>
      </c>
      <c r="C95" s="285">
        <f t="shared" si="2"/>
        <v>89.109090909090909</v>
      </c>
      <c r="D95" s="285">
        <f t="shared" si="3"/>
        <v>88.587499999999991</v>
      </c>
      <c r="E95" s="230">
        <v>86.1</v>
      </c>
      <c r="F95" s="230">
        <v>87.9</v>
      </c>
      <c r="G95" s="134">
        <v>90.9</v>
      </c>
      <c r="H95" s="134">
        <v>91.5</v>
      </c>
      <c r="I95" s="230">
        <v>86.4</v>
      </c>
      <c r="J95" s="133">
        <v>90.5</v>
      </c>
      <c r="K95" s="230">
        <v>82.4</v>
      </c>
      <c r="L95" s="134">
        <v>93</v>
      </c>
      <c r="M95" s="230">
        <v>88.8</v>
      </c>
      <c r="N95" s="134">
        <v>90</v>
      </c>
      <c r="O95" s="234">
        <v>92.7</v>
      </c>
      <c r="Q95" s="290"/>
      <c r="R95" s="290"/>
      <c r="S95" s="290"/>
      <c r="T95" s="290"/>
      <c r="U95" s="290"/>
      <c r="V95" s="290"/>
      <c r="W95" s="290"/>
      <c r="X95" s="290"/>
      <c r="Y95" s="290"/>
      <c r="Z95" s="290"/>
      <c r="AA95" s="290"/>
    </row>
    <row r="96" spans="1:27" ht="15" customHeight="1" x14ac:dyDescent="0.2">
      <c r="A96" s="100" t="s">
        <v>235</v>
      </c>
      <c r="B96" s="202">
        <v>90.5</v>
      </c>
      <c r="C96" s="285">
        <f t="shared" si="2"/>
        <v>89.399999999999991</v>
      </c>
      <c r="D96" s="285">
        <f t="shared" si="3"/>
        <v>88.8125</v>
      </c>
      <c r="E96" s="134">
        <v>92.3</v>
      </c>
      <c r="F96" s="230">
        <v>84.9</v>
      </c>
      <c r="G96" s="230">
        <v>89.1</v>
      </c>
      <c r="H96" s="230">
        <v>84.8</v>
      </c>
      <c r="I96" s="134">
        <v>90.5</v>
      </c>
      <c r="J96" s="133">
        <v>91.2</v>
      </c>
      <c r="K96" s="230">
        <v>85.7</v>
      </c>
      <c r="L96" s="134">
        <v>92</v>
      </c>
      <c r="M96" s="134">
        <v>93.9</v>
      </c>
      <c r="N96" s="230">
        <v>88.2</v>
      </c>
      <c r="O96" s="234">
        <v>90.8</v>
      </c>
      <c r="Q96" s="290"/>
      <c r="R96" s="290"/>
      <c r="S96" s="290"/>
      <c r="T96" s="290"/>
      <c r="U96" s="290"/>
      <c r="V96" s="290"/>
      <c r="W96" s="290"/>
      <c r="X96" s="290"/>
      <c r="Y96" s="290"/>
      <c r="Z96" s="290"/>
      <c r="AA96" s="290"/>
    </row>
    <row r="97" spans="1:27" ht="15" customHeight="1" x14ac:dyDescent="0.2">
      <c r="A97" s="100" t="s">
        <v>66</v>
      </c>
      <c r="B97" s="202">
        <v>88.1</v>
      </c>
      <c r="C97" s="285">
        <f t="shared" si="2"/>
        <v>86.609090909090909</v>
      </c>
      <c r="D97" s="285">
        <f t="shared" si="3"/>
        <v>87.800000000000011</v>
      </c>
      <c r="E97" s="134">
        <v>94.9</v>
      </c>
      <c r="F97" s="230">
        <v>55.6</v>
      </c>
      <c r="G97" s="167">
        <v>91.5</v>
      </c>
      <c r="H97" s="134">
        <v>96.1</v>
      </c>
      <c r="I97" s="134">
        <v>92.1</v>
      </c>
      <c r="J97" s="133">
        <v>94.7</v>
      </c>
      <c r="K97" s="134">
        <v>91.5</v>
      </c>
      <c r="L97" s="230">
        <v>86</v>
      </c>
      <c r="M97" s="134">
        <v>94.8</v>
      </c>
      <c r="N97" s="230">
        <v>84.6</v>
      </c>
      <c r="O97" s="243">
        <v>70.900000000000006</v>
      </c>
      <c r="P97" s="180"/>
      <c r="Q97" s="290"/>
      <c r="R97" s="290"/>
      <c r="S97" s="290"/>
      <c r="T97" s="290"/>
      <c r="U97" s="290"/>
      <c r="V97" s="290"/>
      <c r="W97" s="290"/>
      <c r="X97" s="290"/>
      <c r="Y97" s="290"/>
      <c r="Z97" s="290"/>
      <c r="AA97" s="290"/>
    </row>
    <row r="98" spans="1:27" ht="15" customHeight="1" x14ac:dyDescent="0.2">
      <c r="A98" s="100" t="s">
        <v>244</v>
      </c>
      <c r="B98" s="202">
        <v>83.5</v>
      </c>
      <c r="C98" s="133">
        <f t="shared" si="2"/>
        <v>83.572727272727278</v>
      </c>
      <c r="D98" s="285">
        <f t="shared" si="3"/>
        <v>83.4</v>
      </c>
      <c r="E98" s="134">
        <v>84.8</v>
      </c>
      <c r="F98" s="230">
        <v>75.2</v>
      </c>
      <c r="G98" s="167">
        <v>83.9</v>
      </c>
      <c r="H98" s="134">
        <v>85.8</v>
      </c>
      <c r="I98" s="134">
        <v>84.3</v>
      </c>
      <c r="J98" s="133">
        <v>86.3</v>
      </c>
      <c r="K98" s="230">
        <v>81.3</v>
      </c>
      <c r="L98" s="134">
        <v>85.6</v>
      </c>
      <c r="M98" s="134">
        <v>84.9</v>
      </c>
      <c r="N98" s="134">
        <v>83.6</v>
      </c>
      <c r="O98" s="234">
        <v>83.6</v>
      </c>
      <c r="Q98" s="290"/>
      <c r="R98" s="290"/>
      <c r="S98" s="290"/>
      <c r="T98" s="290"/>
      <c r="U98" s="290"/>
      <c r="V98" s="290"/>
      <c r="W98" s="290"/>
      <c r="X98" s="290"/>
      <c r="Y98" s="290"/>
      <c r="Z98" s="290"/>
      <c r="AA98" s="290"/>
    </row>
    <row r="99" spans="1:27" ht="15" customHeight="1" thickBot="1" x14ac:dyDescent="0.25">
      <c r="A99" s="158" t="s">
        <v>245</v>
      </c>
      <c r="B99" s="204">
        <v>85.1</v>
      </c>
      <c r="C99" s="135">
        <f t="shared" si="2"/>
        <v>85.536363636363632</v>
      </c>
      <c r="D99" s="135">
        <f t="shared" si="3"/>
        <v>85.35</v>
      </c>
      <c r="E99" s="229">
        <v>87.2</v>
      </c>
      <c r="F99" s="231">
        <v>76.5</v>
      </c>
      <c r="G99" s="236">
        <v>89.1</v>
      </c>
      <c r="H99" s="229">
        <v>86.2</v>
      </c>
      <c r="I99" s="229">
        <v>86.1</v>
      </c>
      <c r="J99" s="135">
        <v>87.3</v>
      </c>
      <c r="K99" s="231">
        <v>84.3</v>
      </c>
      <c r="L99" s="229">
        <v>86.1</v>
      </c>
      <c r="M99" s="229">
        <v>86</v>
      </c>
      <c r="N99" s="237">
        <v>84.6</v>
      </c>
      <c r="O99" s="135">
        <v>87.5</v>
      </c>
      <c r="Q99" s="290"/>
      <c r="R99" s="290"/>
      <c r="S99" s="290"/>
      <c r="T99" s="290"/>
      <c r="U99" s="290"/>
      <c r="V99" s="290"/>
      <c r="W99" s="290"/>
      <c r="X99" s="290"/>
      <c r="Y99" s="290"/>
      <c r="Z99" s="290"/>
      <c r="AA99" s="290"/>
    </row>
    <row r="100" spans="1:27" x14ac:dyDescent="0.2">
      <c r="A100" s="132" t="s">
        <v>162</v>
      </c>
      <c r="B100" s="198"/>
      <c r="C100" s="187"/>
      <c r="D100" s="187"/>
      <c r="E100" s="244"/>
      <c r="F100" s="244"/>
      <c r="G100" s="247"/>
      <c r="H100" s="244"/>
      <c r="I100" s="244"/>
      <c r="J100" s="244"/>
      <c r="K100" s="244"/>
      <c r="L100" s="244"/>
      <c r="M100" s="244"/>
      <c r="N100" s="245"/>
      <c r="O100" s="244"/>
    </row>
    <row r="101" spans="1:27" ht="15" customHeight="1" x14ac:dyDescent="0.2">
      <c r="A101" s="100" t="s">
        <v>237</v>
      </c>
      <c r="B101" s="202">
        <v>8.1999999999999993</v>
      </c>
      <c r="C101" s="133">
        <f t="shared" si="2"/>
        <v>5.0727272727272723</v>
      </c>
      <c r="D101" s="133">
        <f t="shared" si="3"/>
        <v>3.7125000000000004</v>
      </c>
      <c r="E101" s="133">
        <v>1.2</v>
      </c>
      <c r="F101" s="133">
        <v>5.5</v>
      </c>
      <c r="G101" s="252">
        <v>2.2000000000000002</v>
      </c>
      <c r="H101" s="133">
        <v>6.5</v>
      </c>
      <c r="I101" s="133">
        <v>0.4</v>
      </c>
      <c r="J101" s="133">
        <v>7.4</v>
      </c>
      <c r="K101" s="133">
        <v>3.3</v>
      </c>
      <c r="L101" s="224">
        <v>3.2</v>
      </c>
      <c r="M101" s="133">
        <v>3.4</v>
      </c>
      <c r="N101" s="242">
        <v>15.7</v>
      </c>
      <c r="O101" s="133">
        <v>7</v>
      </c>
      <c r="Q101" s="290"/>
      <c r="R101" s="290"/>
      <c r="S101" s="290"/>
      <c r="T101" s="290"/>
      <c r="U101" s="290"/>
      <c r="V101" s="290"/>
      <c r="W101" s="290"/>
      <c r="X101" s="290"/>
      <c r="Y101" s="290"/>
      <c r="Z101" s="290"/>
      <c r="AA101" s="290"/>
    </row>
    <row r="102" spans="1:27" ht="15" customHeight="1" x14ac:dyDescent="0.2">
      <c r="A102" s="100" t="s">
        <v>238</v>
      </c>
      <c r="B102" s="202">
        <v>4</v>
      </c>
      <c r="C102" s="133">
        <f t="shared" si="2"/>
        <v>3.2272727272727271</v>
      </c>
      <c r="D102" s="133">
        <f t="shared" si="3"/>
        <v>2.8374999999999999</v>
      </c>
      <c r="E102" s="133">
        <v>3.2</v>
      </c>
      <c r="F102" s="133">
        <v>3.7</v>
      </c>
      <c r="G102" s="252">
        <v>3.1</v>
      </c>
      <c r="H102" s="242">
        <v>4.2</v>
      </c>
      <c r="I102" s="133">
        <v>2.2000000000000002</v>
      </c>
      <c r="J102" s="133">
        <v>3.3</v>
      </c>
      <c r="K102" s="133">
        <v>1.7</v>
      </c>
      <c r="L102" s="224">
        <v>1.3</v>
      </c>
      <c r="M102" s="133">
        <v>2.9</v>
      </c>
      <c r="N102" s="133">
        <v>2</v>
      </c>
      <c r="O102" s="242">
        <v>7.9</v>
      </c>
      <c r="Q102" s="290"/>
      <c r="R102" s="290"/>
      <c r="S102" s="290"/>
      <c r="T102" s="290"/>
      <c r="U102" s="290"/>
      <c r="V102" s="290"/>
      <c r="W102" s="290"/>
      <c r="X102" s="290"/>
      <c r="Y102" s="290"/>
      <c r="Z102" s="290"/>
      <c r="AA102" s="290"/>
    </row>
    <row r="103" spans="1:27" ht="15" customHeight="1" x14ac:dyDescent="0.2">
      <c r="A103" s="100" t="s">
        <v>239</v>
      </c>
      <c r="B103" s="202">
        <v>2.8</v>
      </c>
      <c r="C103" s="133">
        <f t="shared" si="2"/>
        <v>0.8</v>
      </c>
      <c r="D103" s="133">
        <f t="shared" si="3"/>
        <v>0.73750000000000004</v>
      </c>
      <c r="E103" s="133">
        <v>0.2</v>
      </c>
      <c r="F103" s="133">
        <v>2.1</v>
      </c>
      <c r="G103" s="252">
        <v>0.5</v>
      </c>
      <c r="H103" s="133">
        <v>1.2</v>
      </c>
      <c r="I103" s="133">
        <v>1</v>
      </c>
      <c r="J103" s="133">
        <v>0.5</v>
      </c>
      <c r="K103" s="133">
        <v>0.4</v>
      </c>
      <c r="L103" s="224">
        <v>0</v>
      </c>
      <c r="M103" s="242">
        <v>2.9</v>
      </c>
      <c r="N103" s="133">
        <v>0</v>
      </c>
      <c r="O103" s="133">
        <v>0</v>
      </c>
      <c r="Q103" s="290"/>
      <c r="R103" s="290"/>
      <c r="S103" s="290"/>
      <c r="T103" s="290"/>
      <c r="U103" s="290"/>
      <c r="V103" s="290"/>
      <c r="W103" s="290"/>
      <c r="X103" s="290"/>
      <c r="Y103" s="290"/>
      <c r="Z103" s="290"/>
      <c r="AA103" s="290"/>
    </row>
    <row r="104" spans="1:27" ht="15" customHeight="1" x14ac:dyDescent="0.2">
      <c r="A104" s="100" t="s">
        <v>240</v>
      </c>
      <c r="B104" s="202">
        <v>2.6</v>
      </c>
      <c r="C104" s="133">
        <f t="shared" si="2"/>
        <v>2.3000000000000003</v>
      </c>
      <c r="D104" s="133">
        <f t="shared" si="3"/>
        <v>2.4375</v>
      </c>
      <c r="E104" s="133">
        <v>1.4</v>
      </c>
      <c r="F104" s="242">
        <v>4.0999999999999996</v>
      </c>
      <c r="G104" s="252">
        <v>1.8</v>
      </c>
      <c r="H104" s="133">
        <v>1.9</v>
      </c>
      <c r="I104" s="133">
        <v>2.1</v>
      </c>
      <c r="J104" s="242">
        <v>3.8</v>
      </c>
      <c r="K104" s="133">
        <v>2.1</v>
      </c>
      <c r="L104" s="224">
        <v>2.2999999999999998</v>
      </c>
      <c r="M104" s="133">
        <v>1.7</v>
      </c>
      <c r="N104" s="133">
        <v>2.5</v>
      </c>
      <c r="O104" s="133">
        <v>1.6</v>
      </c>
      <c r="Q104" s="290"/>
      <c r="R104" s="290"/>
      <c r="S104" s="290"/>
      <c r="T104" s="290"/>
      <c r="U104" s="290"/>
      <c r="V104" s="290"/>
      <c r="W104" s="290"/>
      <c r="X104" s="290"/>
      <c r="Y104" s="290"/>
      <c r="Z104" s="290"/>
      <c r="AA104" s="290"/>
    </row>
    <row r="105" spans="1:27" ht="15" customHeight="1" x14ac:dyDescent="0.2">
      <c r="A105" s="100" t="s">
        <v>241</v>
      </c>
      <c r="B105" s="202">
        <v>0.2</v>
      </c>
      <c r="C105" s="285">
        <f t="shared" si="2"/>
        <v>0.41818181818181815</v>
      </c>
      <c r="D105" s="285">
        <f t="shared" si="3"/>
        <v>0.5625</v>
      </c>
      <c r="E105" s="133">
        <v>0</v>
      </c>
      <c r="F105" s="242">
        <v>4.4000000000000004</v>
      </c>
      <c r="G105" s="252">
        <v>0</v>
      </c>
      <c r="H105" s="133">
        <v>0.1</v>
      </c>
      <c r="I105" s="133">
        <v>0</v>
      </c>
      <c r="J105" s="133">
        <v>0</v>
      </c>
      <c r="K105" s="133">
        <v>0</v>
      </c>
      <c r="L105" s="224">
        <v>0</v>
      </c>
      <c r="M105" s="133">
        <v>0</v>
      </c>
      <c r="N105" s="133">
        <v>0.1</v>
      </c>
      <c r="O105" s="133">
        <v>0</v>
      </c>
      <c r="Q105" s="290"/>
      <c r="R105" s="290"/>
      <c r="S105" s="290"/>
      <c r="T105" s="290"/>
      <c r="U105" s="290"/>
      <c r="V105" s="290"/>
      <c r="W105" s="290"/>
      <c r="X105" s="290"/>
      <c r="Y105" s="290"/>
      <c r="Z105" s="290"/>
      <c r="AA105" s="290"/>
    </row>
    <row r="106" spans="1:27" ht="15" customHeight="1" x14ac:dyDescent="0.2">
      <c r="A106" s="100" t="s">
        <v>151</v>
      </c>
      <c r="B106" s="202">
        <v>0</v>
      </c>
      <c r="C106" s="133">
        <f t="shared" si="2"/>
        <v>0</v>
      </c>
      <c r="D106" s="133">
        <f t="shared" si="3"/>
        <v>0</v>
      </c>
      <c r="E106" s="133">
        <v>0</v>
      </c>
      <c r="F106" s="133">
        <v>0</v>
      </c>
      <c r="G106" s="252">
        <v>0</v>
      </c>
      <c r="H106" s="133">
        <v>0</v>
      </c>
      <c r="I106" s="133">
        <v>0</v>
      </c>
      <c r="J106" s="133">
        <v>0</v>
      </c>
      <c r="K106" s="133">
        <v>0</v>
      </c>
      <c r="L106" s="224">
        <v>0</v>
      </c>
      <c r="M106" s="133">
        <v>0</v>
      </c>
      <c r="N106" s="133">
        <v>0</v>
      </c>
      <c r="O106" s="133">
        <v>0</v>
      </c>
      <c r="Q106" s="290"/>
      <c r="R106" s="290"/>
      <c r="S106" s="290"/>
      <c r="T106" s="290"/>
      <c r="U106" s="290"/>
      <c r="V106" s="290"/>
      <c r="W106" s="290"/>
      <c r="X106" s="290"/>
      <c r="Y106" s="290"/>
      <c r="Z106" s="290"/>
      <c r="AA106" s="290"/>
    </row>
    <row r="107" spans="1:27" ht="15" customHeight="1" x14ac:dyDescent="0.2">
      <c r="A107" s="162" t="s">
        <v>236</v>
      </c>
      <c r="B107" s="202">
        <v>2.5</v>
      </c>
      <c r="C107" s="133">
        <f t="shared" si="2"/>
        <v>2.3000000000000003</v>
      </c>
      <c r="D107" s="133">
        <f t="shared" si="3"/>
        <v>2.1375000000000002</v>
      </c>
      <c r="E107" s="133">
        <v>1.7</v>
      </c>
      <c r="F107" s="242">
        <v>4</v>
      </c>
      <c r="G107" s="252">
        <v>0.6</v>
      </c>
      <c r="H107" s="242">
        <v>3.8</v>
      </c>
      <c r="I107" s="133">
        <v>0.8</v>
      </c>
      <c r="J107" s="242">
        <v>3.5</v>
      </c>
      <c r="K107" s="133">
        <v>1.2</v>
      </c>
      <c r="L107" s="224">
        <v>1.5</v>
      </c>
      <c r="M107" s="133">
        <v>1</v>
      </c>
      <c r="N107" s="242">
        <v>6.3</v>
      </c>
      <c r="O107" s="133">
        <v>0.9</v>
      </c>
      <c r="Q107" s="290"/>
      <c r="R107" s="290"/>
      <c r="S107" s="290"/>
      <c r="T107" s="290"/>
      <c r="U107" s="290"/>
      <c r="V107" s="290"/>
      <c r="W107" s="290"/>
      <c r="X107" s="290"/>
      <c r="Y107" s="290"/>
      <c r="Z107" s="290"/>
      <c r="AA107" s="290"/>
    </row>
    <row r="108" spans="1:27" ht="15" customHeight="1" x14ac:dyDescent="0.2">
      <c r="A108" s="162" t="s">
        <v>242</v>
      </c>
      <c r="B108" s="202">
        <v>1.9</v>
      </c>
      <c r="C108" s="133">
        <f t="shared" si="2"/>
        <v>1.6454545454545453</v>
      </c>
      <c r="D108" s="133">
        <f t="shared" si="3"/>
        <v>1.1375</v>
      </c>
      <c r="E108" s="133">
        <v>1.1000000000000001</v>
      </c>
      <c r="F108" s="242">
        <v>3.2</v>
      </c>
      <c r="G108" s="252">
        <v>0.3</v>
      </c>
      <c r="H108" s="133">
        <v>1</v>
      </c>
      <c r="I108" s="133">
        <v>0</v>
      </c>
      <c r="J108" s="133">
        <v>1.9</v>
      </c>
      <c r="K108" s="133">
        <v>1.1000000000000001</v>
      </c>
      <c r="L108" s="224">
        <v>0.5</v>
      </c>
      <c r="M108" s="242">
        <v>2.1</v>
      </c>
      <c r="N108" s="242">
        <v>6.7</v>
      </c>
      <c r="O108" s="133">
        <v>0.2</v>
      </c>
      <c r="Q108" s="290"/>
      <c r="R108" s="290"/>
      <c r="S108" s="290"/>
      <c r="T108" s="290"/>
      <c r="U108" s="290"/>
      <c r="V108" s="290"/>
      <c r="W108" s="290"/>
      <c r="X108" s="290"/>
      <c r="Y108" s="290"/>
      <c r="Z108" s="290"/>
      <c r="AA108" s="290"/>
    </row>
    <row r="109" spans="1:27" ht="15" customHeight="1" x14ac:dyDescent="0.2">
      <c r="A109" s="162" t="s">
        <v>235</v>
      </c>
      <c r="B109" s="202">
        <v>2.7</v>
      </c>
      <c r="C109" s="285">
        <f t="shared" si="2"/>
        <v>3.1545454545454543</v>
      </c>
      <c r="D109" s="285">
        <f t="shared" si="3"/>
        <v>3.6624999999999996</v>
      </c>
      <c r="E109" s="133">
        <v>1.5</v>
      </c>
      <c r="F109" s="242">
        <v>15.9</v>
      </c>
      <c r="G109" s="252">
        <v>1</v>
      </c>
      <c r="H109" s="242">
        <v>3.8</v>
      </c>
      <c r="I109" s="133">
        <v>1.9</v>
      </c>
      <c r="J109" s="242">
        <v>3.2</v>
      </c>
      <c r="K109" s="133">
        <v>1</v>
      </c>
      <c r="L109" s="224">
        <v>1</v>
      </c>
      <c r="M109" s="133">
        <v>1.2</v>
      </c>
      <c r="N109" s="242">
        <v>3.7</v>
      </c>
      <c r="O109" s="133">
        <v>0.5</v>
      </c>
      <c r="Q109" s="290"/>
      <c r="R109" s="290"/>
      <c r="S109" s="290"/>
      <c r="T109" s="290"/>
      <c r="U109" s="290"/>
      <c r="V109" s="290"/>
      <c r="W109" s="290"/>
      <c r="X109" s="290"/>
      <c r="Y109" s="290"/>
      <c r="Z109" s="290"/>
      <c r="AA109" s="290"/>
    </row>
    <row r="110" spans="1:27" ht="15" customHeight="1" x14ac:dyDescent="0.2">
      <c r="A110" s="162" t="s">
        <v>66</v>
      </c>
      <c r="B110" s="202">
        <v>5.5</v>
      </c>
      <c r="C110" s="133">
        <f t="shared" si="2"/>
        <v>4.1999999999999993</v>
      </c>
      <c r="D110" s="133">
        <f t="shared" si="3"/>
        <v>3.0999999999999996</v>
      </c>
      <c r="E110" s="133">
        <v>3.1</v>
      </c>
      <c r="F110" s="133">
        <v>3.1</v>
      </c>
      <c r="G110" s="252">
        <v>0.5</v>
      </c>
      <c r="H110" s="133">
        <v>3.5</v>
      </c>
      <c r="I110" s="133">
        <v>3.8</v>
      </c>
      <c r="J110" s="133">
        <v>4.8</v>
      </c>
      <c r="K110" s="133">
        <v>4.5999999999999996</v>
      </c>
      <c r="L110" s="224">
        <v>1.4</v>
      </c>
      <c r="M110" s="133">
        <v>1.9</v>
      </c>
      <c r="N110" s="133">
        <v>5.3</v>
      </c>
      <c r="O110" s="242">
        <v>14.2</v>
      </c>
      <c r="Q110" s="290"/>
      <c r="R110" s="290"/>
      <c r="S110" s="290"/>
      <c r="T110" s="290"/>
      <c r="U110" s="290"/>
      <c r="V110" s="290"/>
      <c r="W110" s="290"/>
      <c r="X110" s="290"/>
      <c r="Y110" s="290"/>
      <c r="Z110" s="290"/>
      <c r="AA110" s="290"/>
    </row>
    <row r="111" spans="1:27" ht="15" customHeight="1" x14ac:dyDescent="0.2">
      <c r="A111" s="162" t="s">
        <v>244</v>
      </c>
      <c r="B111" s="202">
        <v>4</v>
      </c>
      <c r="C111" s="133">
        <f t="shared" si="2"/>
        <v>3.6</v>
      </c>
      <c r="D111" s="133">
        <f t="shared" si="3"/>
        <v>3.1125000000000003</v>
      </c>
      <c r="E111" s="133">
        <v>3.9</v>
      </c>
      <c r="F111" s="242">
        <v>5.7</v>
      </c>
      <c r="G111" s="252">
        <v>0.8</v>
      </c>
      <c r="H111" s="133">
        <v>3.8</v>
      </c>
      <c r="I111" s="133">
        <v>2</v>
      </c>
      <c r="J111" s="133">
        <v>4</v>
      </c>
      <c r="K111" s="133">
        <v>2.6</v>
      </c>
      <c r="L111" s="133">
        <v>2.1</v>
      </c>
      <c r="M111" s="133">
        <v>1.3</v>
      </c>
      <c r="N111" s="242">
        <v>7.1</v>
      </c>
      <c r="O111" s="242">
        <v>6.3</v>
      </c>
      <c r="Q111" s="290"/>
      <c r="R111" s="290"/>
      <c r="S111" s="290"/>
      <c r="T111" s="290"/>
      <c r="U111" s="290"/>
      <c r="V111" s="290"/>
      <c r="W111" s="290"/>
      <c r="X111" s="290"/>
      <c r="Y111" s="290"/>
      <c r="Z111" s="290"/>
      <c r="AA111" s="290"/>
    </row>
    <row r="112" spans="1:27" ht="15" customHeight="1" thickBot="1" x14ac:dyDescent="0.25">
      <c r="A112" s="206" t="s">
        <v>245</v>
      </c>
      <c r="B112" s="204">
        <v>4.7</v>
      </c>
      <c r="C112" s="135">
        <f t="shared" si="2"/>
        <v>4.245454545454546</v>
      </c>
      <c r="D112" s="135">
        <f t="shared" si="3"/>
        <v>3.625</v>
      </c>
      <c r="E112" s="135">
        <v>4.2</v>
      </c>
      <c r="F112" s="237">
        <v>5.9</v>
      </c>
      <c r="G112" s="246">
        <v>1.6</v>
      </c>
      <c r="H112" s="237">
        <v>5</v>
      </c>
      <c r="I112" s="135">
        <v>2.8</v>
      </c>
      <c r="J112" s="135">
        <v>4.5999999999999996</v>
      </c>
      <c r="K112" s="135">
        <v>2.7</v>
      </c>
      <c r="L112" s="135">
        <v>2.2000000000000002</v>
      </c>
      <c r="M112" s="135">
        <v>1.7</v>
      </c>
      <c r="N112" s="237">
        <v>6.7</v>
      </c>
      <c r="O112" s="237">
        <v>9.3000000000000007</v>
      </c>
      <c r="Q112" s="290"/>
      <c r="R112" s="290"/>
      <c r="S112" s="290"/>
      <c r="T112" s="290"/>
      <c r="U112" s="290"/>
      <c r="V112" s="290"/>
      <c r="W112" s="290"/>
      <c r="X112" s="290"/>
      <c r="Y112" s="290"/>
      <c r="Z112" s="290"/>
      <c r="AA112" s="290"/>
    </row>
    <row r="113" spans="1:27" x14ac:dyDescent="0.2">
      <c r="A113" s="132" t="s">
        <v>163</v>
      </c>
      <c r="B113" s="198"/>
      <c r="C113" s="187"/>
      <c r="D113" s="187"/>
      <c r="E113" s="244"/>
      <c r="F113" s="244"/>
      <c r="G113" s="247"/>
      <c r="H113" s="244"/>
      <c r="I113" s="244"/>
      <c r="J113" s="244"/>
      <c r="K113" s="244"/>
      <c r="L113" s="244"/>
      <c r="M113" s="244"/>
      <c r="N113" s="245"/>
      <c r="O113" s="244"/>
    </row>
    <row r="114" spans="1:27" ht="15" customHeight="1" x14ac:dyDescent="0.2">
      <c r="A114" s="100" t="s">
        <v>237</v>
      </c>
      <c r="B114" s="207">
        <v>0.86</v>
      </c>
      <c r="C114" s="259">
        <f t="shared" si="2"/>
        <v>0.8518181818181817</v>
      </c>
      <c r="D114" s="259">
        <f t="shared" si="3"/>
        <v>0.84874999999999989</v>
      </c>
      <c r="E114" s="223">
        <v>0.83</v>
      </c>
      <c r="F114" s="259">
        <v>0.89</v>
      </c>
      <c r="G114" s="259">
        <v>0.86</v>
      </c>
      <c r="H114" s="223">
        <v>0.85</v>
      </c>
      <c r="I114" s="259">
        <v>0.82</v>
      </c>
      <c r="J114" s="259">
        <v>0.85</v>
      </c>
      <c r="K114" s="261">
        <v>0.8</v>
      </c>
      <c r="L114" s="260">
        <v>0.89</v>
      </c>
      <c r="M114" s="259">
        <v>0.83</v>
      </c>
      <c r="N114" s="259">
        <v>0.83</v>
      </c>
      <c r="O114" s="279">
        <v>0.92</v>
      </c>
      <c r="Q114" s="291"/>
      <c r="R114" s="291"/>
      <c r="S114" s="291"/>
      <c r="T114" s="291"/>
      <c r="U114" s="291"/>
      <c r="V114" s="291"/>
      <c r="W114" s="291"/>
      <c r="X114" s="291"/>
      <c r="Y114" s="291"/>
      <c r="Z114" s="291"/>
      <c r="AA114" s="291"/>
    </row>
    <row r="115" spans="1:27" ht="15" customHeight="1" x14ac:dyDescent="0.2">
      <c r="A115" s="100" t="s">
        <v>238</v>
      </c>
      <c r="B115" s="207">
        <v>0.27</v>
      </c>
      <c r="C115" s="259">
        <f t="shared" si="2"/>
        <v>0.24909090909090906</v>
      </c>
      <c r="D115" s="259">
        <f t="shared" si="3"/>
        <v>0.2475</v>
      </c>
      <c r="E115" s="223">
        <v>0.26</v>
      </c>
      <c r="F115" s="259">
        <v>0.25</v>
      </c>
      <c r="G115" s="259">
        <v>0.25</v>
      </c>
      <c r="H115" s="223">
        <v>0.23</v>
      </c>
      <c r="I115" s="259">
        <v>0.25</v>
      </c>
      <c r="J115" s="259">
        <v>0.25</v>
      </c>
      <c r="K115" s="259">
        <v>0.25</v>
      </c>
      <c r="L115" s="260">
        <v>0.24</v>
      </c>
      <c r="M115" s="259">
        <v>0.25</v>
      </c>
      <c r="N115" s="259">
        <v>0.24</v>
      </c>
      <c r="O115" s="223">
        <v>0.27</v>
      </c>
      <c r="Q115" s="291"/>
      <c r="R115" s="291"/>
      <c r="S115" s="291"/>
      <c r="T115" s="291"/>
      <c r="U115" s="291"/>
      <c r="V115" s="291"/>
      <c r="W115" s="291"/>
      <c r="X115" s="291"/>
      <c r="Y115" s="291"/>
      <c r="Z115" s="291"/>
      <c r="AA115" s="291"/>
    </row>
    <row r="116" spans="1:27" ht="15" customHeight="1" x14ac:dyDescent="0.2">
      <c r="A116" s="100" t="s">
        <v>240</v>
      </c>
      <c r="B116" s="207">
        <v>0.35</v>
      </c>
      <c r="C116" s="259">
        <f t="shared" si="2"/>
        <v>0.31454545454545457</v>
      </c>
      <c r="D116" s="259">
        <f t="shared" si="3"/>
        <v>0.31125000000000003</v>
      </c>
      <c r="E116" s="261">
        <v>0.3</v>
      </c>
      <c r="F116" s="259">
        <v>0.39</v>
      </c>
      <c r="G116" s="261">
        <v>0.28999999999999998</v>
      </c>
      <c r="H116" s="279">
        <v>0.22</v>
      </c>
      <c r="I116" s="259">
        <v>0.32</v>
      </c>
      <c r="J116" s="259">
        <v>0.35</v>
      </c>
      <c r="K116" s="259">
        <v>0.34</v>
      </c>
      <c r="L116" s="284">
        <v>0.28000000000000003</v>
      </c>
      <c r="M116" s="259">
        <v>0.35</v>
      </c>
      <c r="N116" s="261">
        <v>0.4</v>
      </c>
      <c r="O116" s="279">
        <v>0.22</v>
      </c>
      <c r="Q116" s="291"/>
      <c r="R116" s="291"/>
      <c r="S116" s="291"/>
      <c r="T116" s="291"/>
      <c r="U116" s="291"/>
      <c r="V116" s="291"/>
      <c r="W116" s="291"/>
      <c r="X116" s="291"/>
      <c r="Y116" s="291"/>
      <c r="Z116" s="291"/>
      <c r="AA116" s="291"/>
    </row>
    <row r="117" spans="1:27" ht="15" customHeight="1" x14ac:dyDescent="0.2">
      <c r="A117" s="100" t="s">
        <v>151</v>
      </c>
      <c r="B117" s="207">
        <v>0.18</v>
      </c>
      <c r="C117" s="259">
        <f t="shared" si="2"/>
        <v>0.17545454545454542</v>
      </c>
      <c r="D117" s="259">
        <f t="shared" si="3"/>
        <v>0.17374999999999999</v>
      </c>
      <c r="E117" s="223">
        <v>0.17</v>
      </c>
      <c r="F117" s="259">
        <v>0.16</v>
      </c>
      <c r="G117" s="259">
        <v>0.19</v>
      </c>
      <c r="H117" s="223">
        <v>0.15</v>
      </c>
      <c r="I117" s="259">
        <v>0.17</v>
      </c>
      <c r="J117" s="259">
        <v>0.2</v>
      </c>
      <c r="K117" s="259">
        <v>0.16</v>
      </c>
      <c r="L117" s="260">
        <v>0.19</v>
      </c>
      <c r="M117" s="259">
        <v>0.16</v>
      </c>
      <c r="N117" s="259">
        <v>0.19</v>
      </c>
      <c r="O117" s="223">
        <v>0.19</v>
      </c>
      <c r="Q117" s="291"/>
      <c r="R117" s="291"/>
      <c r="S117" s="291"/>
      <c r="T117" s="291"/>
      <c r="U117" s="291"/>
      <c r="V117" s="291"/>
      <c r="W117" s="291"/>
      <c r="X117" s="291"/>
      <c r="Y117" s="291"/>
      <c r="Z117" s="291"/>
      <c r="AA117" s="291"/>
    </row>
    <row r="118" spans="1:27" ht="15" customHeight="1" x14ac:dyDescent="0.2">
      <c r="A118" s="100" t="s">
        <v>236</v>
      </c>
      <c r="B118" s="207">
        <v>0.43</v>
      </c>
      <c r="C118" s="259">
        <f t="shared" si="2"/>
        <v>0.40181818181818191</v>
      </c>
      <c r="D118" s="259">
        <f t="shared" si="3"/>
        <v>0.4</v>
      </c>
      <c r="E118" s="259">
        <v>0.4</v>
      </c>
      <c r="F118" s="259">
        <v>0.41</v>
      </c>
      <c r="G118" s="259">
        <v>0.4</v>
      </c>
      <c r="H118" s="279">
        <v>0.38</v>
      </c>
      <c r="I118" s="259">
        <v>0.39</v>
      </c>
      <c r="J118" s="259">
        <v>0.41</v>
      </c>
      <c r="K118" s="259">
        <v>0.39</v>
      </c>
      <c r="L118" s="260">
        <v>0.42</v>
      </c>
      <c r="M118" s="259">
        <v>0.42</v>
      </c>
      <c r="N118" s="259">
        <v>0.4</v>
      </c>
      <c r="O118" s="259">
        <v>0.4</v>
      </c>
      <c r="Q118" s="291"/>
      <c r="R118" s="291"/>
      <c r="S118" s="291"/>
      <c r="T118" s="291"/>
      <c r="U118" s="291"/>
      <c r="V118" s="291"/>
      <c r="W118" s="291"/>
      <c r="X118" s="291"/>
      <c r="Y118" s="291"/>
      <c r="Z118" s="291"/>
      <c r="AA118" s="291"/>
    </row>
    <row r="119" spans="1:27" ht="15" customHeight="1" x14ac:dyDescent="0.2">
      <c r="A119" s="100" t="s">
        <v>242</v>
      </c>
      <c r="B119" s="207">
        <v>0.28000000000000003</v>
      </c>
      <c r="C119" s="259">
        <f t="shared" si="2"/>
        <v>0.27000000000000007</v>
      </c>
      <c r="D119" s="259">
        <f t="shared" si="3"/>
        <v>0.27375000000000005</v>
      </c>
      <c r="E119" s="223">
        <v>0.26</v>
      </c>
      <c r="F119" s="259">
        <v>0.28999999999999998</v>
      </c>
      <c r="G119" s="259">
        <v>0.28000000000000003</v>
      </c>
      <c r="H119" s="223">
        <v>0.24</v>
      </c>
      <c r="I119" s="259">
        <v>0.28999999999999998</v>
      </c>
      <c r="J119" s="259">
        <v>0.27</v>
      </c>
      <c r="K119" s="259">
        <v>0.3</v>
      </c>
      <c r="L119" s="260">
        <v>0.26</v>
      </c>
      <c r="M119" s="259">
        <v>0.3</v>
      </c>
      <c r="N119" s="261">
        <v>0.22</v>
      </c>
      <c r="O119" s="223">
        <v>0.26</v>
      </c>
      <c r="Q119" s="291"/>
      <c r="R119" s="291"/>
      <c r="S119" s="291"/>
      <c r="T119" s="291"/>
      <c r="U119" s="291"/>
      <c r="V119" s="291"/>
      <c r="W119" s="291"/>
      <c r="X119" s="291"/>
      <c r="Y119" s="291"/>
      <c r="Z119" s="291"/>
      <c r="AA119" s="291"/>
    </row>
    <row r="120" spans="1:27" ht="15" customHeight="1" x14ac:dyDescent="0.2">
      <c r="A120" s="100" t="s">
        <v>235</v>
      </c>
      <c r="B120" s="207">
        <v>0.47</v>
      </c>
      <c r="C120" s="259">
        <f t="shared" si="2"/>
        <v>0.48636363636363639</v>
      </c>
      <c r="D120" s="259">
        <f t="shared" si="3"/>
        <v>0.47625000000000006</v>
      </c>
      <c r="E120" s="223">
        <v>0.46</v>
      </c>
      <c r="F120" s="259">
        <v>0.45</v>
      </c>
      <c r="G120" s="259">
        <v>0.47</v>
      </c>
      <c r="H120" s="223">
        <v>0.45</v>
      </c>
      <c r="I120" s="259">
        <v>0.5</v>
      </c>
      <c r="J120" s="259">
        <v>0.49</v>
      </c>
      <c r="K120" s="259">
        <v>0.46</v>
      </c>
      <c r="L120" s="284">
        <v>0.53</v>
      </c>
      <c r="M120" s="261">
        <v>0.62</v>
      </c>
      <c r="N120" s="259">
        <v>0.43</v>
      </c>
      <c r="O120" s="223">
        <v>0.49</v>
      </c>
      <c r="Q120" s="291"/>
      <c r="R120" s="291"/>
      <c r="S120" s="291"/>
      <c r="T120" s="291"/>
      <c r="U120" s="291"/>
      <c r="V120" s="291"/>
      <c r="W120" s="291"/>
      <c r="X120" s="291"/>
      <c r="Y120" s="291"/>
      <c r="Z120" s="291"/>
      <c r="AA120" s="291"/>
    </row>
    <row r="121" spans="1:27" ht="15" customHeight="1" x14ac:dyDescent="0.2">
      <c r="A121" s="100" t="s">
        <v>66</v>
      </c>
      <c r="B121" s="207">
        <v>0.49</v>
      </c>
      <c r="C121" s="287">
        <f t="shared" si="2"/>
        <v>0.44181818181818178</v>
      </c>
      <c r="D121" s="287">
        <f t="shared" si="3"/>
        <v>0.4375</v>
      </c>
      <c r="E121" s="223">
        <v>0.46</v>
      </c>
      <c r="F121" s="261">
        <v>0.4</v>
      </c>
      <c r="G121" s="259">
        <v>0.45</v>
      </c>
      <c r="H121" s="279">
        <v>0.39</v>
      </c>
      <c r="I121" s="259">
        <v>0.47</v>
      </c>
      <c r="J121" s="261">
        <v>0.43</v>
      </c>
      <c r="K121" s="261">
        <v>0.43</v>
      </c>
      <c r="L121" s="260">
        <v>0.47</v>
      </c>
      <c r="M121" s="259">
        <v>0.48</v>
      </c>
      <c r="N121" s="259">
        <v>0.45</v>
      </c>
      <c r="O121" s="279">
        <v>0.43</v>
      </c>
      <c r="Q121" s="291"/>
      <c r="R121" s="291"/>
      <c r="S121" s="291"/>
      <c r="T121" s="291"/>
      <c r="U121" s="291"/>
      <c r="V121" s="291"/>
      <c r="W121" s="291"/>
      <c r="X121" s="291"/>
      <c r="Y121" s="291"/>
      <c r="Z121" s="291"/>
      <c r="AA121" s="291"/>
    </row>
    <row r="122" spans="1:27" ht="15" customHeight="1" x14ac:dyDescent="0.2">
      <c r="A122" s="162" t="s">
        <v>244</v>
      </c>
      <c r="B122" s="207">
        <v>0.54</v>
      </c>
      <c r="C122" s="259">
        <f t="shared" si="2"/>
        <v>0.51272727272727281</v>
      </c>
      <c r="D122" s="259">
        <f t="shared" si="3"/>
        <v>0.51124999999999998</v>
      </c>
      <c r="E122" s="223">
        <v>0.51</v>
      </c>
      <c r="F122" s="259">
        <v>0.54</v>
      </c>
      <c r="G122" s="259">
        <v>0.53</v>
      </c>
      <c r="H122" s="279">
        <v>0.46</v>
      </c>
      <c r="I122" s="259">
        <v>0.5</v>
      </c>
      <c r="J122" s="259">
        <v>0.51</v>
      </c>
      <c r="K122" s="259">
        <v>0.52</v>
      </c>
      <c r="L122" s="260">
        <v>0.52</v>
      </c>
      <c r="M122" s="259">
        <v>0.56999999999999995</v>
      </c>
      <c r="N122" s="261">
        <v>0.48</v>
      </c>
      <c r="O122" s="259">
        <v>0.5</v>
      </c>
      <c r="Q122" s="291"/>
      <c r="R122" s="291"/>
      <c r="S122" s="291"/>
      <c r="T122" s="291"/>
      <c r="U122" s="291"/>
      <c r="V122" s="291"/>
      <c r="W122" s="291"/>
      <c r="X122" s="291"/>
      <c r="Y122" s="291"/>
      <c r="Z122" s="291"/>
      <c r="AA122" s="291"/>
    </row>
    <row r="123" spans="1:27" ht="15" customHeight="1" thickBot="1" x14ac:dyDescent="0.25">
      <c r="A123" s="158" t="s">
        <v>245</v>
      </c>
      <c r="B123" s="208">
        <v>0.5</v>
      </c>
      <c r="C123" s="262">
        <f t="shared" si="2"/>
        <v>0.47545454545454541</v>
      </c>
      <c r="D123" s="262">
        <f t="shared" si="3"/>
        <v>0.47375</v>
      </c>
      <c r="E123" s="195">
        <v>0.48</v>
      </c>
      <c r="F123" s="262">
        <v>0.5</v>
      </c>
      <c r="G123" s="262">
        <v>0.49</v>
      </c>
      <c r="H123" s="281">
        <v>0.43</v>
      </c>
      <c r="I123" s="262">
        <v>0.47</v>
      </c>
      <c r="J123" s="262">
        <v>0.47</v>
      </c>
      <c r="K123" s="262">
        <v>0.46</v>
      </c>
      <c r="L123" s="263">
        <v>0.49</v>
      </c>
      <c r="M123" s="262">
        <v>0.51</v>
      </c>
      <c r="N123" s="262">
        <v>0.47</v>
      </c>
      <c r="O123" s="195">
        <v>0.46</v>
      </c>
      <c r="Q123" s="291"/>
      <c r="R123" s="291"/>
      <c r="S123" s="291"/>
      <c r="T123" s="291"/>
      <c r="U123" s="291"/>
      <c r="V123" s="291"/>
      <c r="W123" s="291"/>
      <c r="X123" s="291"/>
      <c r="Y123" s="291"/>
      <c r="Z123" s="291"/>
      <c r="AA123" s="291"/>
    </row>
    <row r="124" spans="1:27" x14ac:dyDescent="0.2">
      <c r="A124" s="131" t="s">
        <v>164</v>
      </c>
      <c r="B124" s="198"/>
      <c r="C124" s="187"/>
      <c r="D124" s="187"/>
      <c r="E124" s="244"/>
      <c r="F124" s="244"/>
      <c r="G124" s="247"/>
      <c r="H124" s="244"/>
      <c r="I124" s="244"/>
      <c r="J124" s="244"/>
      <c r="K124" s="244"/>
      <c r="L124" s="244"/>
      <c r="M124" s="244"/>
      <c r="N124" s="245"/>
      <c r="O124" s="244"/>
      <c r="P124" s="181"/>
    </row>
    <row r="125" spans="1:27" ht="15" customHeight="1" x14ac:dyDescent="0.2">
      <c r="A125" s="100" t="s">
        <v>165</v>
      </c>
      <c r="B125" s="202">
        <v>100</v>
      </c>
      <c r="C125" s="133">
        <f t="shared" si="2"/>
        <v>100</v>
      </c>
      <c r="D125" s="133">
        <f t="shared" si="3"/>
        <v>100</v>
      </c>
      <c r="E125" s="234">
        <v>100</v>
      </c>
      <c r="F125" s="234">
        <v>100</v>
      </c>
      <c r="G125" s="234">
        <v>100</v>
      </c>
      <c r="H125" s="234">
        <v>100</v>
      </c>
      <c r="I125" s="234">
        <v>100</v>
      </c>
      <c r="J125" s="234">
        <v>100</v>
      </c>
      <c r="K125" s="234">
        <v>100</v>
      </c>
      <c r="L125" s="234">
        <v>100</v>
      </c>
      <c r="M125" s="234">
        <v>100</v>
      </c>
      <c r="N125" s="234">
        <v>100</v>
      </c>
      <c r="O125" s="234">
        <v>100</v>
      </c>
      <c r="P125" s="50"/>
      <c r="Q125" s="290"/>
      <c r="R125" s="290"/>
      <c r="S125" s="290"/>
      <c r="T125" s="290"/>
      <c r="U125" s="290"/>
      <c r="V125" s="290"/>
      <c r="W125" s="290"/>
      <c r="X125" s="290"/>
      <c r="Y125" s="290"/>
      <c r="Z125" s="290"/>
      <c r="AA125" s="290"/>
    </row>
    <row r="126" spans="1:27" ht="15" customHeight="1" x14ac:dyDescent="0.2">
      <c r="A126" s="100" t="s">
        <v>38</v>
      </c>
      <c r="B126" s="202">
        <v>100</v>
      </c>
      <c r="C126" s="285">
        <f t="shared" si="2"/>
        <v>99.818181818181813</v>
      </c>
      <c r="D126" s="285">
        <f t="shared" si="3"/>
        <v>99.85</v>
      </c>
      <c r="E126" s="234">
        <v>100</v>
      </c>
      <c r="F126" s="133">
        <v>100</v>
      </c>
      <c r="G126" s="133">
        <v>100</v>
      </c>
      <c r="H126" s="234">
        <v>100</v>
      </c>
      <c r="I126" s="133">
        <v>100</v>
      </c>
      <c r="J126" s="242">
        <v>98.9</v>
      </c>
      <c r="K126" s="133">
        <v>100</v>
      </c>
      <c r="L126" s="242">
        <v>99.9</v>
      </c>
      <c r="M126" s="133">
        <v>100</v>
      </c>
      <c r="N126" s="133">
        <v>100</v>
      </c>
      <c r="O126" s="242">
        <v>99.2</v>
      </c>
      <c r="P126" s="50"/>
      <c r="Q126" s="290"/>
      <c r="R126" s="290"/>
      <c r="S126" s="290"/>
      <c r="T126" s="290"/>
      <c r="U126" s="290"/>
      <c r="V126" s="290"/>
      <c r="W126" s="290"/>
      <c r="X126" s="290"/>
      <c r="Y126" s="290"/>
      <c r="Z126" s="290"/>
      <c r="AA126" s="290"/>
    </row>
    <row r="127" spans="1:27" ht="15" customHeight="1" x14ac:dyDescent="0.2">
      <c r="A127" s="100" t="s">
        <v>40</v>
      </c>
      <c r="B127" s="202">
        <v>100</v>
      </c>
      <c r="C127" s="133">
        <f t="shared" si="2"/>
        <v>100</v>
      </c>
      <c r="D127" s="133">
        <f t="shared" si="3"/>
        <v>100</v>
      </c>
      <c r="E127" s="133">
        <v>100</v>
      </c>
      <c r="F127" s="133">
        <v>100</v>
      </c>
      <c r="G127" s="133">
        <v>100</v>
      </c>
      <c r="H127" s="234">
        <v>100</v>
      </c>
      <c r="I127" s="133">
        <v>100</v>
      </c>
      <c r="J127" s="133">
        <v>100</v>
      </c>
      <c r="K127" s="133">
        <v>100</v>
      </c>
      <c r="L127" s="133">
        <v>100</v>
      </c>
      <c r="M127" s="133">
        <v>100</v>
      </c>
      <c r="N127" s="133">
        <v>100</v>
      </c>
      <c r="O127" s="133">
        <v>100</v>
      </c>
      <c r="P127" s="50"/>
      <c r="Q127" s="290"/>
      <c r="R127" s="290"/>
      <c r="S127" s="290"/>
      <c r="T127" s="290"/>
      <c r="U127" s="290"/>
      <c r="V127" s="290"/>
      <c r="W127" s="290"/>
      <c r="X127" s="290"/>
      <c r="Y127" s="290"/>
      <c r="Z127" s="290"/>
      <c r="AA127" s="290"/>
    </row>
    <row r="128" spans="1:27" ht="15" customHeight="1" x14ac:dyDescent="0.2">
      <c r="A128" s="100" t="s">
        <v>53</v>
      </c>
      <c r="B128" s="209">
        <v>46.2</v>
      </c>
      <c r="C128" s="285">
        <f t="shared" si="2"/>
        <v>42.718181818181819</v>
      </c>
      <c r="D128" s="133">
        <f t="shared" si="3"/>
        <v>54.150000000000006</v>
      </c>
      <c r="E128" s="242">
        <v>36.299999999999997</v>
      </c>
      <c r="F128" s="264">
        <v>0.3</v>
      </c>
      <c r="G128" s="133">
        <v>57.3</v>
      </c>
      <c r="H128" s="234">
        <v>61.1</v>
      </c>
      <c r="I128" s="133">
        <v>75.099999999999994</v>
      </c>
      <c r="J128" s="242">
        <v>41.7</v>
      </c>
      <c r="K128" s="133">
        <v>84.9</v>
      </c>
      <c r="L128" s="133">
        <v>76.5</v>
      </c>
      <c r="M128" s="242">
        <v>5.5</v>
      </c>
      <c r="N128" s="242">
        <v>31.2</v>
      </c>
      <c r="O128" s="264">
        <v>0</v>
      </c>
      <c r="P128" s="50"/>
      <c r="Q128" s="290"/>
      <c r="R128" s="290"/>
      <c r="S128" s="290"/>
      <c r="T128" s="290"/>
      <c r="U128" s="290"/>
      <c r="V128" s="290"/>
      <c r="W128" s="290"/>
      <c r="X128" s="290"/>
      <c r="Y128" s="290"/>
      <c r="Z128" s="290"/>
      <c r="AA128" s="290"/>
    </row>
    <row r="129" spans="1:27" ht="15" customHeight="1" x14ac:dyDescent="0.2">
      <c r="A129" s="100" t="s">
        <v>43</v>
      </c>
      <c r="B129" s="202">
        <v>100</v>
      </c>
      <c r="C129" s="133">
        <f t="shared" si="2"/>
        <v>100</v>
      </c>
      <c r="D129" s="133">
        <f t="shared" si="3"/>
        <v>100</v>
      </c>
      <c r="E129" s="133">
        <v>100</v>
      </c>
      <c r="F129" s="133">
        <v>100</v>
      </c>
      <c r="G129" s="133">
        <v>100</v>
      </c>
      <c r="H129" s="234">
        <v>100</v>
      </c>
      <c r="I129" s="133">
        <v>100</v>
      </c>
      <c r="J129" s="133">
        <v>100</v>
      </c>
      <c r="K129" s="133">
        <v>100</v>
      </c>
      <c r="L129" s="133">
        <v>100</v>
      </c>
      <c r="M129" s="133">
        <v>100</v>
      </c>
      <c r="N129" s="133">
        <v>100</v>
      </c>
      <c r="O129" s="133">
        <v>100</v>
      </c>
      <c r="P129" s="50"/>
      <c r="Q129" s="290"/>
      <c r="R129" s="290"/>
      <c r="S129" s="290"/>
      <c r="T129" s="290"/>
      <c r="U129" s="290"/>
      <c r="V129" s="290"/>
      <c r="W129" s="290"/>
      <c r="X129" s="290"/>
      <c r="Y129" s="290"/>
      <c r="Z129" s="290"/>
      <c r="AA129" s="290"/>
    </row>
    <row r="130" spans="1:27" ht="15" customHeight="1" x14ac:dyDescent="0.2">
      <c r="A130" s="100" t="s">
        <v>166</v>
      </c>
      <c r="B130" s="202">
        <v>100</v>
      </c>
      <c r="C130" s="285">
        <f t="shared" si="2"/>
        <v>99.836363636363643</v>
      </c>
      <c r="D130" s="133">
        <f t="shared" si="3"/>
        <v>99.987499999999997</v>
      </c>
      <c r="E130" s="234">
        <v>100</v>
      </c>
      <c r="F130" s="133">
        <v>100</v>
      </c>
      <c r="G130" s="133">
        <v>100</v>
      </c>
      <c r="H130" s="234">
        <v>100</v>
      </c>
      <c r="I130" s="133">
        <v>100</v>
      </c>
      <c r="J130" s="133">
        <v>100</v>
      </c>
      <c r="K130" s="133">
        <v>100</v>
      </c>
      <c r="L130" s="242">
        <v>99.9</v>
      </c>
      <c r="M130" s="133">
        <v>100</v>
      </c>
      <c r="N130" s="133">
        <v>100</v>
      </c>
      <c r="O130" s="242">
        <v>98.3</v>
      </c>
      <c r="P130" s="50"/>
      <c r="Q130" s="290"/>
      <c r="R130" s="290"/>
      <c r="S130" s="290"/>
      <c r="T130" s="290"/>
      <c r="U130" s="290"/>
      <c r="V130" s="290"/>
      <c r="W130" s="290"/>
      <c r="X130" s="290"/>
      <c r="Y130" s="290"/>
      <c r="Z130" s="290"/>
      <c r="AA130" s="290"/>
    </row>
    <row r="131" spans="1:27" ht="15" customHeight="1" x14ac:dyDescent="0.2">
      <c r="A131" s="100" t="s">
        <v>41</v>
      </c>
      <c r="B131" s="202">
        <v>100</v>
      </c>
      <c r="C131" s="133">
        <f t="shared" si="2"/>
        <v>100</v>
      </c>
      <c r="D131" s="133">
        <f t="shared" si="3"/>
        <v>100</v>
      </c>
      <c r="E131" s="133">
        <v>100</v>
      </c>
      <c r="F131" s="133">
        <v>100</v>
      </c>
      <c r="G131" s="133">
        <v>100</v>
      </c>
      <c r="H131" s="234">
        <v>100</v>
      </c>
      <c r="I131" s="133">
        <v>100</v>
      </c>
      <c r="J131" s="133">
        <v>100</v>
      </c>
      <c r="K131" s="133">
        <v>100</v>
      </c>
      <c r="L131" s="133">
        <v>100</v>
      </c>
      <c r="M131" s="133">
        <v>100</v>
      </c>
      <c r="N131" s="133">
        <v>100</v>
      </c>
      <c r="O131" s="133">
        <v>100</v>
      </c>
      <c r="P131" s="50"/>
      <c r="Q131" s="290"/>
      <c r="R131" s="290"/>
      <c r="S131" s="290"/>
      <c r="T131" s="290"/>
      <c r="U131" s="290"/>
      <c r="V131" s="290"/>
      <c r="W131" s="290"/>
      <c r="X131" s="290"/>
      <c r="Y131" s="290"/>
      <c r="Z131" s="290"/>
      <c r="AA131" s="290"/>
    </row>
    <row r="132" spans="1:27" ht="15" customHeight="1" x14ac:dyDescent="0.2">
      <c r="A132" s="100" t="s">
        <v>167</v>
      </c>
      <c r="B132" s="202">
        <v>99</v>
      </c>
      <c r="C132" s="133">
        <f t="shared" si="2"/>
        <v>99.509090909090915</v>
      </c>
      <c r="D132" s="133">
        <f t="shared" si="3"/>
        <v>99.700000000000017</v>
      </c>
      <c r="E132" s="133">
        <v>99.8</v>
      </c>
      <c r="F132" s="133">
        <v>99.5</v>
      </c>
      <c r="G132" s="133">
        <v>99.9</v>
      </c>
      <c r="H132" s="234">
        <v>99.7</v>
      </c>
      <c r="I132" s="133">
        <v>99.9</v>
      </c>
      <c r="J132" s="133">
        <v>99.1</v>
      </c>
      <c r="K132" s="133">
        <v>100</v>
      </c>
      <c r="L132" s="133">
        <v>99.7</v>
      </c>
      <c r="M132" s="133">
        <v>99.8</v>
      </c>
      <c r="N132" s="133">
        <v>99.9</v>
      </c>
      <c r="O132" s="242">
        <v>97.3</v>
      </c>
      <c r="P132" s="50"/>
      <c r="Q132" s="290"/>
      <c r="R132" s="290"/>
      <c r="S132" s="290"/>
      <c r="T132" s="290"/>
      <c r="U132" s="290"/>
      <c r="V132" s="290"/>
      <c r="W132" s="290"/>
      <c r="X132" s="290"/>
      <c r="Y132" s="290"/>
      <c r="Z132" s="290"/>
      <c r="AA132" s="290"/>
    </row>
    <row r="133" spans="1:27" ht="15" customHeight="1" x14ac:dyDescent="0.2">
      <c r="A133" s="100" t="s">
        <v>42</v>
      </c>
      <c r="B133" s="202">
        <v>100</v>
      </c>
      <c r="C133" s="285">
        <f t="shared" si="2"/>
        <v>99.781818181818167</v>
      </c>
      <c r="D133" s="285">
        <f t="shared" si="3"/>
        <v>99.699999999999989</v>
      </c>
      <c r="E133" s="133">
        <v>100</v>
      </c>
      <c r="F133" s="133">
        <v>100</v>
      </c>
      <c r="G133" s="242">
        <v>99.2</v>
      </c>
      <c r="H133" s="234">
        <v>100</v>
      </c>
      <c r="I133" s="133">
        <v>100</v>
      </c>
      <c r="J133" s="242">
        <v>98.6</v>
      </c>
      <c r="K133" s="133">
        <v>100</v>
      </c>
      <c r="L133" s="242">
        <v>99.8</v>
      </c>
      <c r="M133" s="133">
        <v>100</v>
      </c>
      <c r="N133" s="133">
        <v>100</v>
      </c>
      <c r="O133" s="133">
        <v>100</v>
      </c>
      <c r="P133" s="50"/>
      <c r="Q133" s="290"/>
      <c r="R133" s="290"/>
      <c r="S133" s="290"/>
      <c r="T133" s="290"/>
      <c r="U133" s="290"/>
      <c r="V133" s="290"/>
      <c r="W133" s="290"/>
      <c r="X133" s="290"/>
      <c r="Y133" s="290"/>
      <c r="Z133" s="290"/>
      <c r="AA133" s="290"/>
    </row>
    <row r="134" spans="1:27" ht="15" customHeight="1" x14ac:dyDescent="0.2">
      <c r="A134" s="100" t="s">
        <v>7</v>
      </c>
      <c r="B134" s="202">
        <v>96.2</v>
      </c>
      <c r="C134" s="133">
        <f t="shared" si="2"/>
        <v>96.381818181818161</v>
      </c>
      <c r="D134" s="133">
        <f t="shared" si="3"/>
        <v>96.524999999999991</v>
      </c>
      <c r="E134" s="133">
        <v>98.2</v>
      </c>
      <c r="F134" s="242">
        <v>95.6</v>
      </c>
      <c r="G134" s="133">
        <v>96.3</v>
      </c>
      <c r="H134" s="243">
        <v>96.1</v>
      </c>
      <c r="I134" s="133">
        <v>97</v>
      </c>
      <c r="J134" s="133">
        <v>96.4</v>
      </c>
      <c r="K134" s="133">
        <v>96.3</v>
      </c>
      <c r="L134" s="133">
        <v>96.3</v>
      </c>
      <c r="M134" s="133">
        <v>96.5</v>
      </c>
      <c r="N134" s="223">
        <v>96.8</v>
      </c>
      <c r="O134" s="242">
        <v>94.7</v>
      </c>
      <c r="P134" s="50"/>
      <c r="Q134" s="290"/>
      <c r="R134" s="290"/>
      <c r="S134" s="290"/>
      <c r="T134" s="290"/>
      <c r="U134" s="290"/>
      <c r="V134" s="290"/>
      <c r="W134" s="290"/>
      <c r="X134" s="290"/>
      <c r="Y134" s="290"/>
      <c r="Z134" s="290"/>
      <c r="AA134" s="290"/>
    </row>
    <row r="135" spans="1:27" ht="15" customHeight="1" x14ac:dyDescent="0.2">
      <c r="A135" s="100" t="s">
        <v>44</v>
      </c>
      <c r="B135" s="202">
        <v>88.1</v>
      </c>
      <c r="C135" s="285">
        <f t="shared" si="2"/>
        <v>86.872727272727275</v>
      </c>
      <c r="D135" s="285">
        <f t="shared" si="3"/>
        <v>87.424999999999997</v>
      </c>
      <c r="E135" s="133">
        <v>90.9</v>
      </c>
      <c r="F135" s="242">
        <v>83.4</v>
      </c>
      <c r="G135" s="242">
        <v>85.2</v>
      </c>
      <c r="H135" s="243">
        <v>86.7</v>
      </c>
      <c r="I135" s="133">
        <v>89.5</v>
      </c>
      <c r="J135" s="133">
        <v>89.5</v>
      </c>
      <c r="K135" s="242">
        <v>85.8</v>
      </c>
      <c r="L135" s="133">
        <v>88.4</v>
      </c>
      <c r="M135" s="242">
        <v>87.5</v>
      </c>
      <c r="N135" s="242">
        <v>87.2</v>
      </c>
      <c r="O135" s="242">
        <v>81.5</v>
      </c>
      <c r="P135" s="50"/>
      <c r="Q135" s="290"/>
      <c r="R135" s="290"/>
      <c r="S135" s="290"/>
      <c r="T135" s="290"/>
      <c r="U135" s="290"/>
      <c r="V135" s="290"/>
      <c r="W135" s="290"/>
      <c r="X135" s="290"/>
      <c r="Y135" s="290"/>
      <c r="Z135" s="290"/>
      <c r="AA135" s="290"/>
    </row>
    <row r="136" spans="1:27" ht="15" customHeight="1" x14ac:dyDescent="0.2">
      <c r="A136" s="100" t="s">
        <v>45</v>
      </c>
      <c r="B136" s="202">
        <v>99.9</v>
      </c>
      <c r="C136" s="285">
        <f t="shared" si="2"/>
        <v>99.418181818181807</v>
      </c>
      <c r="D136" s="285">
        <f t="shared" si="3"/>
        <v>99.2</v>
      </c>
      <c r="E136" s="133">
        <v>100</v>
      </c>
      <c r="F136" s="133">
        <v>100</v>
      </c>
      <c r="G136" s="242">
        <v>96.5</v>
      </c>
      <c r="H136" s="234">
        <v>100</v>
      </c>
      <c r="I136" s="133">
        <v>100</v>
      </c>
      <c r="J136" s="133">
        <v>99.9</v>
      </c>
      <c r="K136" s="133">
        <v>100</v>
      </c>
      <c r="L136" s="242">
        <v>97.2</v>
      </c>
      <c r="M136" s="133">
        <v>100</v>
      </c>
      <c r="N136" s="133">
        <v>100</v>
      </c>
      <c r="O136" s="133">
        <v>100</v>
      </c>
      <c r="P136" s="50"/>
      <c r="Q136" s="290"/>
      <c r="R136" s="290"/>
      <c r="S136" s="290"/>
      <c r="T136" s="290"/>
      <c r="U136" s="290"/>
      <c r="V136" s="290"/>
      <c r="W136" s="290"/>
      <c r="X136" s="290"/>
      <c r="Y136" s="290"/>
      <c r="Z136" s="290"/>
      <c r="AA136" s="290"/>
    </row>
    <row r="137" spans="1:27" ht="15" customHeight="1" thickBot="1" x14ac:dyDescent="0.25">
      <c r="A137" s="158" t="s">
        <v>8</v>
      </c>
      <c r="B137" s="204">
        <v>97.9</v>
      </c>
      <c r="C137" s="135">
        <f t="shared" si="2"/>
        <v>98.854545454545459</v>
      </c>
      <c r="D137" s="135">
        <f t="shared" si="3"/>
        <v>99.45</v>
      </c>
      <c r="E137" s="135">
        <v>99.6</v>
      </c>
      <c r="F137" s="135">
        <v>99.8</v>
      </c>
      <c r="G137" s="135">
        <v>99.8</v>
      </c>
      <c r="H137" s="135">
        <v>100</v>
      </c>
      <c r="I137" s="135">
        <v>100</v>
      </c>
      <c r="J137" s="135">
        <v>99.5</v>
      </c>
      <c r="K137" s="237">
        <v>97</v>
      </c>
      <c r="L137" s="135">
        <v>99.9</v>
      </c>
      <c r="M137" s="135">
        <v>99.5</v>
      </c>
      <c r="N137" s="237">
        <v>95.1</v>
      </c>
      <c r="O137" s="237">
        <v>97.2</v>
      </c>
      <c r="P137" s="50"/>
      <c r="Q137" s="290"/>
      <c r="R137" s="290"/>
      <c r="S137" s="290"/>
      <c r="T137" s="290"/>
      <c r="U137" s="290"/>
      <c r="V137" s="290"/>
      <c r="W137" s="290"/>
      <c r="X137" s="290"/>
      <c r="Y137" s="290"/>
      <c r="Z137" s="290"/>
      <c r="AA137" s="290"/>
    </row>
    <row r="138" spans="1:27" x14ac:dyDescent="0.2">
      <c r="A138" s="132" t="s">
        <v>187</v>
      </c>
      <c r="B138" s="198"/>
      <c r="C138" s="187"/>
      <c r="D138" s="187"/>
      <c r="E138" s="244"/>
      <c r="F138" s="244"/>
      <c r="G138" s="247"/>
      <c r="H138" s="244"/>
      <c r="I138" s="244"/>
      <c r="J138" s="244"/>
      <c r="K138" s="244"/>
      <c r="L138" s="244"/>
      <c r="M138" s="244"/>
      <c r="N138" s="245"/>
      <c r="O138" s="244"/>
    </row>
    <row r="139" spans="1:27" ht="15" x14ac:dyDescent="0.25">
      <c r="A139" s="210" t="s">
        <v>168</v>
      </c>
      <c r="B139" s="211">
        <v>45.1</v>
      </c>
      <c r="C139" s="133">
        <f t="shared" ref="C139:C165" si="4">(SUM(E139:O139))/11</f>
        <v>47.354545454545452</v>
      </c>
      <c r="D139" s="133">
        <f t="shared" ref="D139:D165" si="5">(SUM(E139:L139))/8</f>
        <v>46.225000000000001</v>
      </c>
      <c r="E139" s="134">
        <v>56.3</v>
      </c>
      <c r="F139" s="134">
        <v>41.9</v>
      </c>
      <c r="G139" s="134">
        <v>45.3</v>
      </c>
      <c r="H139" s="134">
        <v>48.5</v>
      </c>
      <c r="I139" s="134">
        <v>50</v>
      </c>
      <c r="J139" s="134">
        <v>42.9</v>
      </c>
      <c r="K139" s="134">
        <v>39.299999999999997</v>
      </c>
      <c r="L139" s="134">
        <v>45.6</v>
      </c>
      <c r="M139" s="134">
        <v>43.9</v>
      </c>
      <c r="N139" s="134">
        <v>57.4</v>
      </c>
      <c r="O139" s="133">
        <v>49.8</v>
      </c>
      <c r="P139" s="130"/>
      <c r="Q139" s="290"/>
      <c r="R139" s="290"/>
      <c r="S139" s="290"/>
      <c r="T139" s="290"/>
      <c r="U139" s="290"/>
      <c r="V139" s="290"/>
      <c r="W139" s="290"/>
      <c r="X139" s="290"/>
      <c r="Y139" s="290"/>
      <c r="Z139" s="290"/>
      <c r="AA139" s="290"/>
    </row>
    <row r="140" spans="1:27" ht="15" x14ac:dyDescent="0.25">
      <c r="A140" s="210" t="s">
        <v>195</v>
      </c>
      <c r="B140" s="211">
        <v>17.399999999999999</v>
      </c>
      <c r="C140" s="133">
        <f t="shared" si="4"/>
        <v>16.127272727272729</v>
      </c>
      <c r="D140" s="133">
        <f t="shared" si="5"/>
        <v>16.149999999999999</v>
      </c>
      <c r="E140" s="134">
        <v>23.4</v>
      </c>
      <c r="F140" s="230">
        <v>12.8</v>
      </c>
      <c r="G140" s="134">
        <v>19.100000000000001</v>
      </c>
      <c r="H140" s="134">
        <v>19.600000000000001</v>
      </c>
      <c r="I140" s="134">
        <v>13.6</v>
      </c>
      <c r="J140" s="134">
        <v>15.6</v>
      </c>
      <c r="K140" s="230">
        <v>4.5999999999999996</v>
      </c>
      <c r="L140" s="134">
        <v>20.5</v>
      </c>
      <c r="M140" s="134">
        <v>17.100000000000001</v>
      </c>
      <c r="N140" s="230">
        <v>11.8</v>
      </c>
      <c r="O140" s="133">
        <v>19.3</v>
      </c>
      <c r="P140" s="130"/>
      <c r="Q140" s="290"/>
      <c r="R140" s="290"/>
      <c r="S140" s="290"/>
      <c r="T140" s="290"/>
      <c r="U140" s="290"/>
      <c r="V140" s="290"/>
      <c r="W140" s="290"/>
      <c r="X140" s="290"/>
      <c r="Y140" s="290"/>
      <c r="Z140" s="290"/>
      <c r="AA140" s="290"/>
    </row>
    <row r="141" spans="1:27" ht="15" x14ac:dyDescent="0.25">
      <c r="A141" s="210" t="s">
        <v>169</v>
      </c>
      <c r="B141" s="211">
        <v>20</v>
      </c>
      <c r="C141" s="133">
        <f t="shared" si="4"/>
        <v>23.554545454545458</v>
      </c>
      <c r="D141" s="133">
        <f t="shared" si="5"/>
        <v>23.599999999999998</v>
      </c>
      <c r="E141" s="134">
        <v>29.4</v>
      </c>
      <c r="F141" s="230">
        <v>15.4</v>
      </c>
      <c r="G141" s="134">
        <v>24.7</v>
      </c>
      <c r="H141" s="134">
        <v>24.8</v>
      </c>
      <c r="I141" s="134">
        <v>22.7</v>
      </c>
      <c r="J141" s="134">
        <v>22.2</v>
      </c>
      <c r="K141" s="134">
        <v>25.6</v>
      </c>
      <c r="L141" s="134">
        <v>24</v>
      </c>
      <c r="M141" s="134">
        <v>26</v>
      </c>
      <c r="N141" s="134">
        <v>21.3</v>
      </c>
      <c r="O141" s="133">
        <v>23</v>
      </c>
      <c r="P141" s="130"/>
      <c r="Q141" s="290"/>
      <c r="R141" s="290"/>
      <c r="S141" s="290"/>
      <c r="T141" s="290"/>
      <c r="U141" s="290"/>
      <c r="V141" s="290"/>
      <c r="W141" s="290"/>
      <c r="X141" s="290"/>
      <c r="Y141" s="290"/>
      <c r="Z141" s="290"/>
      <c r="AA141" s="290"/>
    </row>
    <row r="142" spans="1:27" ht="24.95" customHeight="1" x14ac:dyDescent="0.25">
      <c r="A142" s="212" t="s">
        <v>170</v>
      </c>
      <c r="B142" s="213">
        <v>28.1</v>
      </c>
      <c r="C142" s="133">
        <f t="shared" si="4"/>
        <v>23.154545454545453</v>
      </c>
      <c r="D142" s="133">
        <f t="shared" si="5"/>
        <v>25.925000000000001</v>
      </c>
      <c r="E142" s="134">
        <v>55.1</v>
      </c>
      <c r="F142" s="230">
        <v>1.7</v>
      </c>
      <c r="G142" s="134">
        <v>57.2</v>
      </c>
      <c r="H142" s="230">
        <v>8.5</v>
      </c>
      <c r="I142" s="230">
        <v>13.6</v>
      </c>
      <c r="J142" s="134">
        <v>35.5</v>
      </c>
      <c r="K142" s="230">
        <v>14.3</v>
      </c>
      <c r="L142" s="134">
        <v>21.5</v>
      </c>
      <c r="M142" s="134">
        <v>47.3</v>
      </c>
      <c r="N142" s="268">
        <v>0</v>
      </c>
      <c r="O142" s="264">
        <v>0</v>
      </c>
      <c r="P142" s="130"/>
      <c r="Q142" s="290"/>
      <c r="R142" s="290"/>
      <c r="S142" s="290"/>
      <c r="T142" s="290"/>
      <c r="U142" s="290"/>
      <c r="V142" s="290"/>
      <c r="W142" s="290"/>
      <c r="X142" s="290"/>
      <c r="Y142" s="290"/>
      <c r="Z142" s="290"/>
      <c r="AA142" s="290"/>
    </row>
    <row r="143" spans="1:27" ht="24.95" customHeight="1" x14ac:dyDescent="0.25">
      <c r="A143" s="212" t="s">
        <v>171</v>
      </c>
      <c r="B143" s="213">
        <v>29</v>
      </c>
      <c r="C143" s="133">
        <f t="shared" si="4"/>
        <v>26.927272727272733</v>
      </c>
      <c r="D143" s="133">
        <f t="shared" si="5"/>
        <v>32.237500000000004</v>
      </c>
      <c r="E143" s="134">
        <v>61.3</v>
      </c>
      <c r="F143" s="134">
        <v>21.6</v>
      </c>
      <c r="G143" s="134">
        <v>47.2</v>
      </c>
      <c r="H143" s="134">
        <v>27.6</v>
      </c>
      <c r="I143" s="134">
        <v>35.1</v>
      </c>
      <c r="J143" s="134">
        <v>30.1</v>
      </c>
      <c r="K143" s="230">
        <v>12.8</v>
      </c>
      <c r="L143" s="134">
        <v>22.2</v>
      </c>
      <c r="M143" s="134">
        <v>38.299999999999997</v>
      </c>
      <c r="N143" s="268">
        <v>0</v>
      </c>
      <c r="O143" s="264">
        <v>0</v>
      </c>
      <c r="P143" s="130"/>
      <c r="Q143" s="290"/>
      <c r="R143" s="290"/>
      <c r="S143" s="290"/>
      <c r="T143" s="290"/>
      <c r="U143" s="290"/>
      <c r="V143" s="290"/>
      <c r="W143" s="290"/>
      <c r="X143" s="290"/>
      <c r="Y143" s="290"/>
      <c r="Z143" s="290"/>
      <c r="AA143" s="290"/>
    </row>
    <row r="144" spans="1:27" ht="24.95" customHeight="1" x14ac:dyDescent="0.25">
      <c r="A144" s="212" t="s">
        <v>247</v>
      </c>
      <c r="B144" s="214"/>
      <c r="C144" s="133">
        <f t="shared" si="4"/>
        <v>85.627272727272725</v>
      </c>
      <c r="D144" s="133">
        <f t="shared" si="5"/>
        <v>86.6875</v>
      </c>
      <c r="E144" s="134">
        <v>88.8</v>
      </c>
      <c r="F144" s="134">
        <v>71.099999999999994</v>
      </c>
      <c r="G144" s="134">
        <v>94.7</v>
      </c>
      <c r="H144" s="134">
        <v>87.5</v>
      </c>
      <c r="I144" s="134">
        <v>88.7</v>
      </c>
      <c r="J144" s="134">
        <v>89.7</v>
      </c>
      <c r="K144" s="134">
        <v>80.3</v>
      </c>
      <c r="L144" s="134">
        <v>92.7</v>
      </c>
      <c r="M144" s="134">
        <v>91.9</v>
      </c>
      <c r="N144" s="134">
        <v>89.8</v>
      </c>
      <c r="O144" s="133">
        <v>66.7</v>
      </c>
      <c r="P144" s="130"/>
      <c r="Q144" s="290"/>
      <c r="R144" s="290"/>
      <c r="S144" s="290"/>
      <c r="T144" s="290"/>
      <c r="U144" s="290"/>
      <c r="V144" s="290"/>
      <c r="W144" s="290"/>
      <c r="X144" s="290"/>
      <c r="Y144" s="290"/>
      <c r="Z144" s="290"/>
      <c r="AA144" s="290"/>
    </row>
    <row r="145" spans="1:27" ht="24.95" customHeight="1" x14ac:dyDescent="0.25">
      <c r="A145" s="212" t="s">
        <v>248</v>
      </c>
      <c r="B145" s="214"/>
      <c r="C145" s="133">
        <f t="shared" si="4"/>
        <v>82.72727272727272</v>
      </c>
      <c r="D145" s="133">
        <f t="shared" si="5"/>
        <v>83.612499999999997</v>
      </c>
      <c r="E145" s="134">
        <v>90.5</v>
      </c>
      <c r="F145" s="134">
        <v>73</v>
      </c>
      <c r="G145" s="134">
        <v>93</v>
      </c>
      <c r="H145" s="134">
        <v>84.2</v>
      </c>
      <c r="I145" s="134">
        <v>84.2</v>
      </c>
      <c r="J145" s="134">
        <v>87</v>
      </c>
      <c r="K145" s="134">
        <v>72.8</v>
      </c>
      <c r="L145" s="134">
        <v>84.2</v>
      </c>
      <c r="M145" s="134">
        <v>83.5</v>
      </c>
      <c r="N145" s="134">
        <v>87.3</v>
      </c>
      <c r="O145" s="133">
        <v>70.3</v>
      </c>
      <c r="P145" s="130"/>
      <c r="Q145" s="290"/>
      <c r="R145" s="290"/>
      <c r="S145" s="290"/>
      <c r="T145" s="290"/>
      <c r="U145" s="290"/>
      <c r="V145" s="290"/>
      <c r="W145" s="290"/>
      <c r="X145" s="290"/>
      <c r="Y145" s="290"/>
      <c r="Z145" s="290"/>
      <c r="AA145" s="290"/>
    </row>
    <row r="146" spans="1:27" ht="24.95" customHeight="1" x14ac:dyDescent="0.25">
      <c r="A146" s="212" t="s">
        <v>249</v>
      </c>
      <c r="B146" s="214"/>
      <c r="C146" s="133">
        <f t="shared" si="4"/>
        <v>62.672727272727272</v>
      </c>
      <c r="D146" s="133">
        <f t="shared" si="5"/>
        <v>62.9</v>
      </c>
      <c r="E146" s="134">
        <v>74</v>
      </c>
      <c r="F146" s="230">
        <v>50.2</v>
      </c>
      <c r="G146" s="134">
        <v>75.599999999999994</v>
      </c>
      <c r="H146" s="134">
        <v>61.9</v>
      </c>
      <c r="I146" s="134">
        <v>61.5</v>
      </c>
      <c r="J146" s="134">
        <v>75</v>
      </c>
      <c r="K146" s="230">
        <v>47.2</v>
      </c>
      <c r="L146" s="134">
        <v>57.8</v>
      </c>
      <c r="M146" s="134">
        <v>59.3</v>
      </c>
      <c r="N146" s="134">
        <v>62</v>
      </c>
      <c r="O146" s="133">
        <v>64.900000000000006</v>
      </c>
      <c r="P146" s="130"/>
      <c r="Q146" s="290"/>
      <c r="R146" s="290"/>
      <c r="S146" s="290"/>
      <c r="T146" s="290"/>
      <c r="U146" s="290"/>
      <c r="V146" s="290"/>
      <c r="W146" s="290"/>
      <c r="X146" s="290"/>
      <c r="Y146" s="290"/>
      <c r="Z146" s="290"/>
      <c r="AA146" s="290"/>
    </row>
    <row r="147" spans="1:27" ht="24.95" customHeight="1" x14ac:dyDescent="0.25">
      <c r="A147" s="212" t="s">
        <v>250</v>
      </c>
      <c r="B147" s="214"/>
      <c r="C147" s="133">
        <f t="shared" si="4"/>
        <v>89.663636363636357</v>
      </c>
      <c r="D147" s="133">
        <f t="shared" si="5"/>
        <v>89.75</v>
      </c>
      <c r="E147" s="134">
        <v>94.7</v>
      </c>
      <c r="F147" s="134">
        <v>81.5</v>
      </c>
      <c r="G147" s="134">
        <v>94.3</v>
      </c>
      <c r="H147" s="134">
        <v>90.5</v>
      </c>
      <c r="I147" s="134">
        <v>89.7</v>
      </c>
      <c r="J147" s="134">
        <v>91.3</v>
      </c>
      <c r="K147" s="134">
        <v>84.2</v>
      </c>
      <c r="L147" s="134">
        <v>91.8</v>
      </c>
      <c r="M147" s="134">
        <v>92</v>
      </c>
      <c r="N147" s="134">
        <v>92</v>
      </c>
      <c r="O147" s="133">
        <v>84.3</v>
      </c>
      <c r="P147" s="130"/>
      <c r="Q147" s="290"/>
      <c r="R147" s="290"/>
      <c r="S147" s="290"/>
      <c r="T147" s="290"/>
      <c r="U147" s="290"/>
      <c r="V147" s="290"/>
      <c r="W147" s="290"/>
      <c r="X147" s="290"/>
      <c r="Y147" s="290"/>
      <c r="Z147" s="290"/>
      <c r="AA147" s="290"/>
    </row>
    <row r="148" spans="1:27" ht="24.95" customHeight="1" x14ac:dyDescent="0.25">
      <c r="A148" s="212" t="s">
        <v>251</v>
      </c>
      <c r="B148" s="214"/>
      <c r="C148" s="133">
        <f t="shared" si="4"/>
        <v>76.909090909090907</v>
      </c>
      <c r="D148" s="133">
        <f t="shared" si="5"/>
        <v>76.625</v>
      </c>
      <c r="E148" s="134">
        <v>82.1</v>
      </c>
      <c r="F148" s="134">
        <v>70.099999999999994</v>
      </c>
      <c r="G148" s="134">
        <v>83.6</v>
      </c>
      <c r="H148" s="134">
        <v>75.099999999999994</v>
      </c>
      <c r="I148" s="134">
        <v>77.3</v>
      </c>
      <c r="J148" s="134">
        <v>82.2</v>
      </c>
      <c r="K148" s="230">
        <v>65.900000000000006</v>
      </c>
      <c r="L148" s="134">
        <v>76.7</v>
      </c>
      <c r="M148" s="134">
        <v>79.599999999999994</v>
      </c>
      <c r="N148" s="134">
        <v>73.900000000000006</v>
      </c>
      <c r="O148" s="133">
        <v>79.5</v>
      </c>
      <c r="P148" s="130"/>
      <c r="Q148" s="290"/>
      <c r="R148" s="290"/>
      <c r="S148" s="290"/>
      <c r="T148" s="290"/>
      <c r="U148" s="290"/>
      <c r="V148" s="290"/>
      <c r="W148" s="290"/>
      <c r="X148" s="290"/>
      <c r="Y148" s="290"/>
      <c r="Z148" s="290"/>
      <c r="AA148" s="290"/>
    </row>
    <row r="149" spans="1:27" ht="24.95" customHeight="1" x14ac:dyDescent="0.25">
      <c r="A149" s="212" t="s">
        <v>252</v>
      </c>
      <c r="B149" s="214"/>
      <c r="C149" s="133">
        <f t="shared" si="4"/>
        <v>94.390909090909091</v>
      </c>
      <c r="D149" s="133">
        <f t="shared" si="5"/>
        <v>94.9375</v>
      </c>
      <c r="E149" s="134">
        <v>98.1</v>
      </c>
      <c r="F149" s="134">
        <v>90.2</v>
      </c>
      <c r="G149" s="134">
        <v>99.3</v>
      </c>
      <c r="H149" s="134">
        <v>95.1</v>
      </c>
      <c r="I149" s="134">
        <v>95.3</v>
      </c>
      <c r="J149" s="134">
        <v>91</v>
      </c>
      <c r="K149" s="134">
        <v>93.4</v>
      </c>
      <c r="L149" s="134">
        <v>97.1</v>
      </c>
      <c r="M149" s="134">
        <v>98.4</v>
      </c>
      <c r="N149" s="134">
        <v>96.7</v>
      </c>
      <c r="O149" s="242">
        <v>83.7</v>
      </c>
      <c r="P149" s="130"/>
      <c r="Q149" s="290"/>
      <c r="R149" s="290"/>
      <c r="S149" s="290"/>
      <c r="T149" s="290"/>
      <c r="U149" s="290"/>
      <c r="V149" s="290"/>
      <c r="W149" s="290"/>
      <c r="X149" s="290"/>
      <c r="Y149" s="290"/>
      <c r="Z149" s="290"/>
      <c r="AA149" s="290"/>
    </row>
    <row r="150" spans="1:27" ht="24.95" customHeight="1" x14ac:dyDescent="0.25">
      <c r="A150" s="212" t="s">
        <v>253</v>
      </c>
      <c r="B150" s="214"/>
      <c r="C150" s="133">
        <f t="shared" si="4"/>
        <v>82.018181818181816</v>
      </c>
      <c r="D150" s="133">
        <f t="shared" si="5"/>
        <v>83.999999999999986</v>
      </c>
      <c r="E150" s="134">
        <v>94</v>
      </c>
      <c r="F150" s="134">
        <v>76.400000000000006</v>
      </c>
      <c r="G150" s="134">
        <v>96.2</v>
      </c>
      <c r="H150" s="134">
        <v>87.4</v>
      </c>
      <c r="I150" s="134">
        <v>84.8</v>
      </c>
      <c r="J150" s="134">
        <v>86.6</v>
      </c>
      <c r="K150" s="230">
        <v>68.8</v>
      </c>
      <c r="L150" s="134">
        <v>77.8</v>
      </c>
      <c r="M150" s="134">
        <v>89.7</v>
      </c>
      <c r="N150" s="230">
        <v>69.099999999999994</v>
      </c>
      <c r="O150" s="242">
        <v>71.400000000000006</v>
      </c>
      <c r="P150" s="130"/>
      <c r="Q150" s="290"/>
      <c r="R150" s="290"/>
      <c r="S150" s="290"/>
      <c r="T150" s="290"/>
      <c r="U150" s="290"/>
      <c r="V150" s="290"/>
      <c r="W150" s="290"/>
      <c r="X150" s="290"/>
      <c r="Y150" s="290"/>
      <c r="Z150" s="290"/>
      <c r="AA150" s="290"/>
    </row>
    <row r="151" spans="1:27" ht="24.95" customHeight="1" x14ac:dyDescent="0.25">
      <c r="A151" s="212" t="s">
        <v>254</v>
      </c>
      <c r="B151" s="214"/>
      <c r="C151" s="133">
        <f t="shared" si="4"/>
        <v>68.790909090909096</v>
      </c>
      <c r="D151" s="133">
        <f t="shared" si="5"/>
        <v>69.525000000000006</v>
      </c>
      <c r="E151" s="134">
        <v>86.7</v>
      </c>
      <c r="F151" s="230">
        <v>55.9</v>
      </c>
      <c r="G151" s="134">
        <v>98.3</v>
      </c>
      <c r="H151" s="134">
        <v>60.5</v>
      </c>
      <c r="I151" s="230">
        <v>56.7</v>
      </c>
      <c r="J151" s="134">
        <v>90.4</v>
      </c>
      <c r="K151" s="230">
        <v>44.5</v>
      </c>
      <c r="L151" s="134">
        <v>63.2</v>
      </c>
      <c r="M151" s="134">
        <v>66.2</v>
      </c>
      <c r="N151" s="134">
        <v>94.9</v>
      </c>
      <c r="O151" s="242">
        <v>39.4</v>
      </c>
      <c r="P151" s="130"/>
      <c r="Q151" s="290"/>
      <c r="R151" s="290"/>
      <c r="S151" s="290"/>
      <c r="T151" s="290"/>
      <c r="U151" s="290"/>
      <c r="V151" s="290"/>
      <c r="W151" s="290"/>
      <c r="X151" s="290"/>
      <c r="Y151" s="290"/>
      <c r="Z151" s="290"/>
      <c r="AA151" s="290"/>
    </row>
    <row r="152" spans="1:27" ht="24.95" customHeight="1" x14ac:dyDescent="0.25">
      <c r="A152" s="212" t="s">
        <v>255</v>
      </c>
      <c r="B152" s="214"/>
      <c r="C152" s="133">
        <f t="shared" si="4"/>
        <v>63.009090909090908</v>
      </c>
      <c r="D152" s="133">
        <f t="shared" si="5"/>
        <v>64.349999999999994</v>
      </c>
      <c r="E152" s="134">
        <v>88.6</v>
      </c>
      <c r="F152" s="230">
        <v>44.5</v>
      </c>
      <c r="G152" s="134">
        <v>96.2</v>
      </c>
      <c r="H152" s="134">
        <v>56.9</v>
      </c>
      <c r="I152" s="134">
        <v>56.2</v>
      </c>
      <c r="J152" s="134">
        <v>86.3</v>
      </c>
      <c r="K152" s="230">
        <v>37.5</v>
      </c>
      <c r="L152" s="134">
        <v>48.6</v>
      </c>
      <c r="M152" s="134">
        <v>59.7</v>
      </c>
      <c r="N152" s="134">
        <v>78.2</v>
      </c>
      <c r="O152" s="242">
        <v>40.4</v>
      </c>
      <c r="P152" s="130"/>
      <c r="Q152" s="290"/>
      <c r="R152" s="290"/>
      <c r="S152" s="290"/>
      <c r="T152" s="290"/>
      <c r="U152" s="290"/>
      <c r="V152" s="290"/>
      <c r="W152" s="290"/>
      <c r="X152" s="290"/>
      <c r="Y152" s="290"/>
      <c r="Z152" s="290"/>
      <c r="AA152" s="290"/>
    </row>
    <row r="153" spans="1:27" ht="24.95" customHeight="1" x14ac:dyDescent="0.25">
      <c r="A153" s="212"/>
      <c r="B153" s="214"/>
      <c r="C153" s="133"/>
      <c r="D153" s="133"/>
      <c r="E153" s="134"/>
      <c r="F153" s="134"/>
      <c r="G153" s="134"/>
      <c r="H153" s="134"/>
      <c r="I153" s="134"/>
      <c r="J153" s="134"/>
      <c r="K153" s="134"/>
      <c r="L153" s="134"/>
      <c r="M153" s="134"/>
      <c r="N153" s="134"/>
      <c r="O153" s="133"/>
      <c r="P153" s="130"/>
    </row>
    <row r="154" spans="1:27" ht="26.25" customHeight="1" x14ac:dyDescent="0.25">
      <c r="A154" s="215" t="s">
        <v>172</v>
      </c>
      <c r="B154" s="213">
        <v>38</v>
      </c>
      <c r="C154" s="133">
        <f t="shared" si="4"/>
        <v>49.327272727272728</v>
      </c>
      <c r="D154" s="133">
        <f t="shared" si="5"/>
        <v>49.087499999999999</v>
      </c>
      <c r="E154" s="134">
        <v>55.8</v>
      </c>
      <c r="F154" s="134">
        <v>52.2</v>
      </c>
      <c r="G154" s="134">
        <v>52.5</v>
      </c>
      <c r="H154" s="134">
        <v>53.3</v>
      </c>
      <c r="I154" s="282">
        <v>51.7</v>
      </c>
      <c r="J154" s="230">
        <v>23</v>
      </c>
      <c r="K154" s="134">
        <v>52.3</v>
      </c>
      <c r="L154" s="134">
        <v>51.9</v>
      </c>
      <c r="M154" s="134">
        <v>49</v>
      </c>
      <c r="N154" s="133">
        <v>53.3</v>
      </c>
      <c r="O154" s="133">
        <v>47.6</v>
      </c>
      <c r="P154" s="130"/>
      <c r="Q154" s="290"/>
      <c r="R154" s="290"/>
      <c r="S154" s="290"/>
      <c r="T154" s="290"/>
      <c r="U154" s="290"/>
      <c r="V154" s="290"/>
      <c r="W154" s="290"/>
      <c r="X154" s="290"/>
      <c r="Y154" s="290"/>
      <c r="Z154" s="290"/>
      <c r="AA154" s="290"/>
    </row>
    <row r="155" spans="1:27" ht="24.75" x14ac:dyDescent="0.25">
      <c r="A155" s="215" t="s">
        <v>173</v>
      </c>
      <c r="B155" s="213">
        <v>55.4</v>
      </c>
      <c r="C155" s="133">
        <f t="shared" si="4"/>
        <v>79.718181818181833</v>
      </c>
      <c r="D155" s="133">
        <f t="shared" si="5"/>
        <v>79.087500000000006</v>
      </c>
      <c r="E155" s="134">
        <v>92.1</v>
      </c>
      <c r="F155" s="134">
        <v>96.1</v>
      </c>
      <c r="G155" s="134">
        <v>98.5</v>
      </c>
      <c r="H155" s="134">
        <v>90</v>
      </c>
      <c r="I155" s="282">
        <v>56.1</v>
      </c>
      <c r="J155" s="268">
        <v>23</v>
      </c>
      <c r="K155" s="134">
        <v>76.900000000000006</v>
      </c>
      <c r="L155" s="134">
        <v>100</v>
      </c>
      <c r="M155" s="134">
        <v>99.6</v>
      </c>
      <c r="N155" s="254">
        <v>97</v>
      </c>
      <c r="O155" s="242">
        <v>47.6</v>
      </c>
      <c r="P155" s="130"/>
      <c r="Q155" s="290"/>
      <c r="R155" s="290"/>
      <c r="S155" s="290"/>
      <c r="T155" s="290"/>
      <c r="U155" s="290"/>
      <c r="V155" s="290"/>
      <c r="W155" s="290"/>
      <c r="X155" s="290"/>
      <c r="Y155" s="290"/>
      <c r="Z155" s="290"/>
      <c r="AA155" s="290"/>
    </row>
    <row r="156" spans="1:27" ht="27" customHeight="1" thickBot="1" x14ac:dyDescent="0.3">
      <c r="A156" s="216" t="s">
        <v>174</v>
      </c>
      <c r="B156" s="217">
        <v>14</v>
      </c>
      <c r="C156" s="135">
        <f t="shared" si="4"/>
        <v>20.881818181818179</v>
      </c>
      <c r="D156" s="135">
        <f t="shared" si="5"/>
        <v>25.037499999999998</v>
      </c>
      <c r="E156" s="135">
        <v>19.8</v>
      </c>
      <c r="F156" s="135">
        <v>42.2</v>
      </c>
      <c r="G156" s="135">
        <v>30.3</v>
      </c>
      <c r="H156" s="135">
        <v>32.299999999999997</v>
      </c>
      <c r="I156" s="283">
        <v>43.8</v>
      </c>
      <c r="J156" s="280">
        <v>0</v>
      </c>
      <c r="K156" s="237">
        <v>9.6</v>
      </c>
      <c r="L156" s="135">
        <v>22.3</v>
      </c>
      <c r="M156" s="135">
        <v>29.4</v>
      </c>
      <c r="N156" s="270">
        <v>0</v>
      </c>
      <c r="O156" s="280">
        <v>0</v>
      </c>
      <c r="P156" s="130"/>
      <c r="Q156" s="290"/>
      <c r="R156" s="290"/>
      <c r="S156" s="290"/>
      <c r="T156" s="290"/>
      <c r="U156" s="290"/>
      <c r="V156" s="290"/>
      <c r="W156" s="290"/>
      <c r="X156" s="290"/>
      <c r="Y156" s="290"/>
      <c r="Z156" s="290"/>
      <c r="AA156" s="290"/>
    </row>
    <row r="157" spans="1:27" x14ac:dyDescent="0.2">
      <c r="A157" s="131" t="s">
        <v>188</v>
      </c>
      <c r="B157" s="218"/>
      <c r="C157" s="187"/>
      <c r="D157" s="187"/>
      <c r="E157" s="234"/>
      <c r="F157" s="234"/>
      <c r="G157" s="265"/>
      <c r="H157" s="234"/>
      <c r="I157" s="234"/>
      <c r="J157" s="234"/>
      <c r="K157" s="234"/>
      <c r="L157" s="234"/>
      <c r="M157" s="234"/>
      <c r="N157" s="258"/>
      <c r="O157" s="234"/>
      <c r="P157" s="181"/>
    </row>
    <row r="158" spans="1:27" ht="25.5" x14ac:dyDescent="0.25">
      <c r="A158" s="219" t="s">
        <v>175</v>
      </c>
      <c r="B158" s="220" t="s">
        <v>176</v>
      </c>
      <c r="C158" s="234">
        <f t="shared" si="4"/>
        <v>87.509090909090915</v>
      </c>
      <c r="D158" s="234">
        <f t="shared" si="5"/>
        <v>87.987499999999997</v>
      </c>
      <c r="E158" s="134">
        <v>89.9</v>
      </c>
      <c r="F158" s="134">
        <v>85.1</v>
      </c>
      <c r="G158" s="167">
        <v>92.3</v>
      </c>
      <c r="H158" s="134">
        <v>88.3</v>
      </c>
      <c r="I158" s="134">
        <v>89.9</v>
      </c>
      <c r="J158" s="134">
        <v>81.099999999999994</v>
      </c>
      <c r="K158" s="134">
        <v>86.4</v>
      </c>
      <c r="L158" s="134">
        <v>90.9</v>
      </c>
      <c r="M158" s="134">
        <v>88.2</v>
      </c>
      <c r="N158" s="134">
        <v>87.3</v>
      </c>
      <c r="O158" s="133">
        <v>83.2</v>
      </c>
      <c r="P158" s="130"/>
      <c r="Q158" s="290"/>
      <c r="R158" s="290"/>
      <c r="S158" s="290"/>
      <c r="T158" s="290"/>
      <c r="U158" s="290"/>
      <c r="V158" s="290"/>
      <c r="W158" s="290"/>
      <c r="X158" s="290"/>
      <c r="Y158" s="290"/>
      <c r="Z158" s="290"/>
      <c r="AA158" s="290"/>
    </row>
    <row r="159" spans="1:27" ht="25.5" x14ac:dyDescent="0.25">
      <c r="A159" s="219" t="s">
        <v>177</v>
      </c>
      <c r="B159" s="220" t="s">
        <v>178</v>
      </c>
      <c r="C159" s="133">
        <f t="shared" si="4"/>
        <v>66.781818181818181</v>
      </c>
      <c r="D159" s="285">
        <f t="shared" si="5"/>
        <v>63.625</v>
      </c>
      <c r="E159" s="134">
        <v>75.099999999999994</v>
      </c>
      <c r="F159" s="134">
        <v>65.3</v>
      </c>
      <c r="G159" s="167">
        <v>75.5</v>
      </c>
      <c r="H159" s="134">
        <v>72.599999999999994</v>
      </c>
      <c r="I159" s="134">
        <v>71.8</v>
      </c>
      <c r="J159" s="134">
        <v>68.3</v>
      </c>
      <c r="K159" s="268">
        <v>3.4</v>
      </c>
      <c r="L159" s="134">
        <v>77</v>
      </c>
      <c r="M159" s="134">
        <v>79.400000000000006</v>
      </c>
      <c r="N159" s="134">
        <v>66.5</v>
      </c>
      <c r="O159" s="133">
        <v>79.7</v>
      </c>
      <c r="P159" s="130"/>
      <c r="Q159" s="290"/>
      <c r="R159" s="290"/>
      <c r="S159" s="290"/>
      <c r="T159" s="290"/>
      <c r="U159" s="290"/>
      <c r="V159" s="290"/>
      <c r="W159" s="290"/>
      <c r="X159" s="290"/>
      <c r="Y159" s="290"/>
      <c r="Z159" s="290"/>
      <c r="AA159" s="290"/>
    </row>
    <row r="160" spans="1:27" ht="25.5" x14ac:dyDescent="0.25">
      <c r="A160" s="219" t="s">
        <v>179</v>
      </c>
      <c r="B160" s="221" t="s">
        <v>178</v>
      </c>
      <c r="C160" s="133">
        <f t="shared" si="4"/>
        <v>71.263636363636365</v>
      </c>
      <c r="D160" s="133">
        <f t="shared" si="5"/>
        <v>69.550000000000011</v>
      </c>
      <c r="E160" s="134">
        <v>88.2</v>
      </c>
      <c r="F160" s="134">
        <v>66.400000000000006</v>
      </c>
      <c r="G160" s="167">
        <v>86.7</v>
      </c>
      <c r="H160" s="134">
        <v>75.5</v>
      </c>
      <c r="I160" s="134">
        <v>74.900000000000006</v>
      </c>
      <c r="J160" s="134">
        <v>65.7</v>
      </c>
      <c r="K160" s="268">
        <v>26.8</v>
      </c>
      <c r="L160" s="134">
        <v>72.2</v>
      </c>
      <c r="M160" s="134">
        <v>78.900000000000006</v>
      </c>
      <c r="N160" s="134">
        <v>66.5</v>
      </c>
      <c r="O160" s="133">
        <v>82.1</v>
      </c>
      <c r="P160" s="130"/>
      <c r="Q160" s="290"/>
      <c r="R160" s="290"/>
      <c r="S160" s="290"/>
      <c r="T160" s="290"/>
      <c r="U160" s="290"/>
      <c r="V160" s="290"/>
      <c r="W160" s="290"/>
      <c r="X160" s="290"/>
      <c r="Y160" s="290"/>
      <c r="Z160" s="290"/>
      <c r="AA160" s="290"/>
    </row>
    <row r="161" spans="1:27" ht="25.5" x14ac:dyDescent="0.25">
      <c r="A161" s="219" t="s">
        <v>180</v>
      </c>
      <c r="B161" s="221" t="s">
        <v>178</v>
      </c>
      <c r="C161" s="285">
        <f t="shared" si="4"/>
        <v>62.990909090909099</v>
      </c>
      <c r="D161" s="285">
        <f t="shared" si="5"/>
        <v>59.5625</v>
      </c>
      <c r="E161" s="134">
        <v>72.3</v>
      </c>
      <c r="F161" s="230">
        <v>64</v>
      </c>
      <c r="G161" s="167">
        <v>73.3</v>
      </c>
      <c r="H161" s="134">
        <v>65.3</v>
      </c>
      <c r="I161" s="134">
        <v>67.599999999999994</v>
      </c>
      <c r="J161" s="230">
        <v>55.2</v>
      </c>
      <c r="K161" s="268">
        <v>3.1</v>
      </c>
      <c r="L161" s="134">
        <v>75.7</v>
      </c>
      <c r="M161" s="134">
        <v>73</v>
      </c>
      <c r="N161" s="134">
        <v>66.2</v>
      </c>
      <c r="O161" s="133">
        <v>77.2</v>
      </c>
      <c r="P161" s="130"/>
      <c r="Q161" s="290"/>
      <c r="R161" s="290"/>
      <c r="S161" s="290"/>
      <c r="T161" s="290"/>
      <c r="U161" s="290"/>
      <c r="V161" s="290"/>
      <c r="W161" s="290"/>
      <c r="X161" s="290"/>
      <c r="Y161" s="290"/>
      <c r="Z161" s="290"/>
      <c r="AA161" s="290"/>
    </row>
    <row r="162" spans="1:27" ht="25.5" x14ac:dyDescent="0.25">
      <c r="A162" s="219" t="s">
        <v>181</v>
      </c>
      <c r="B162" s="220" t="s">
        <v>182</v>
      </c>
      <c r="C162" s="285">
        <f t="shared" si="4"/>
        <v>69.327272727272728</v>
      </c>
      <c r="D162" s="285">
        <f t="shared" si="5"/>
        <v>70.1875</v>
      </c>
      <c r="E162" s="134">
        <v>86.5</v>
      </c>
      <c r="F162" s="230">
        <v>63.6</v>
      </c>
      <c r="G162" s="278">
        <v>69.7</v>
      </c>
      <c r="H162" s="230">
        <v>57.7</v>
      </c>
      <c r="I162" s="134">
        <v>83.8</v>
      </c>
      <c r="J162" s="230">
        <v>54.5</v>
      </c>
      <c r="K162" s="230">
        <v>68</v>
      </c>
      <c r="L162" s="134">
        <v>77.7</v>
      </c>
      <c r="M162" s="134">
        <v>80.400000000000006</v>
      </c>
      <c r="N162" s="230">
        <v>63.7</v>
      </c>
      <c r="O162" s="242">
        <v>57</v>
      </c>
      <c r="P162" s="130"/>
      <c r="Q162" s="290"/>
      <c r="R162" s="290"/>
      <c r="S162" s="290"/>
      <c r="T162" s="290"/>
      <c r="U162" s="290"/>
      <c r="V162" s="290"/>
      <c r="W162" s="290"/>
      <c r="X162" s="290"/>
      <c r="Y162" s="290"/>
      <c r="Z162" s="290"/>
      <c r="AA162" s="290"/>
    </row>
    <row r="163" spans="1:27" ht="25.5" x14ac:dyDescent="0.25">
      <c r="A163" s="219" t="s">
        <v>183</v>
      </c>
      <c r="B163" s="220" t="s">
        <v>184</v>
      </c>
      <c r="C163" s="133">
        <f t="shared" si="4"/>
        <v>77.736363636363649</v>
      </c>
      <c r="D163" s="133">
        <f t="shared" si="5"/>
        <v>75.925000000000011</v>
      </c>
      <c r="E163" s="134">
        <v>88.9</v>
      </c>
      <c r="F163" s="230">
        <v>51.2</v>
      </c>
      <c r="G163" s="134">
        <v>90.7</v>
      </c>
      <c r="H163" s="134">
        <v>84.5</v>
      </c>
      <c r="I163" s="134">
        <v>89.4</v>
      </c>
      <c r="J163" s="230">
        <v>54.8</v>
      </c>
      <c r="K163" s="230">
        <v>69.8</v>
      </c>
      <c r="L163" s="134">
        <v>78.099999999999994</v>
      </c>
      <c r="M163" s="134">
        <v>73.599999999999994</v>
      </c>
      <c r="N163" s="134">
        <v>82.2</v>
      </c>
      <c r="O163" s="133">
        <v>91.9</v>
      </c>
      <c r="P163" s="130"/>
      <c r="Q163" s="290"/>
      <c r="R163" s="290"/>
      <c r="S163" s="290"/>
      <c r="T163" s="290"/>
      <c r="U163" s="290"/>
      <c r="V163" s="290"/>
      <c r="W163" s="290"/>
      <c r="X163" s="290"/>
      <c r="Y163" s="290"/>
      <c r="Z163" s="290"/>
      <c r="AA163" s="290"/>
    </row>
    <row r="164" spans="1:27" ht="25.5" x14ac:dyDescent="0.25">
      <c r="A164" s="219" t="s">
        <v>185</v>
      </c>
      <c r="B164" s="220" t="s">
        <v>186</v>
      </c>
      <c r="C164" s="285">
        <f t="shared" si="4"/>
        <v>79.600000000000009</v>
      </c>
      <c r="D164" s="285">
        <f t="shared" si="5"/>
        <v>76.087499999999991</v>
      </c>
      <c r="E164" s="134">
        <v>88.1</v>
      </c>
      <c r="F164" s="134">
        <v>80.599999999999994</v>
      </c>
      <c r="G164" s="134">
        <v>92.1</v>
      </c>
      <c r="H164" s="134">
        <v>91.4</v>
      </c>
      <c r="I164" s="134">
        <v>88.9</v>
      </c>
      <c r="J164" s="230">
        <v>71.3</v>
      </c>
      <c r="K164" s="268">
        <v>0.2</v>
      </c>
      <c r="L164" s="134">
        <v>96.1</v>
      </c>
      <c r="M164" s="134">
        <v>95.7</v>
      </c>
      <c r="N164" s="230">
        <v>76.2</v>
      </c>
      <c r="O164" s="133">
        <v>95</v>
      </c>
      <c r="P164" s="130"/>
      <c r="Q164" s="290"/>
      <c r="R164" s="290"/>
      <c r="S164" s="290"/>
      <c r="T164" s="290"/>
      <c r="U164" s="290"/>
      <c r="V164" s="290"/>
      <c r="W164" s="290"/>
      <c r="X164" s="290"/>
      <c r="Y164" s="290"/>
      <c r="Z164" s="290"/>
      <c r="AA164" s="290"/>
    </row>
    <row r="165" spans="1:27" ht="26.25" thickBot="1" x14ac:dyDescent="0.3">
      <c r="A165" s="227" t="s">
        <v>194</v>
      </c>
      <c r="B165" s="228" t="s">
        <v>186</v>
      </c>
      <c r="C165" s="286">
        <f t="shared" si="4"/>
        <v>65.936363636363637</v>
      </c>
      <c r="D165" s="286">
        <f t="shared" si="5"/>
        <v>60.462499999999999</v>
      </c>
      <c r="E165" s="229">
        <v>85.3</v>
      </c>
      <c r="F165" s="231">
        <v>70</v>
      </c>
      <c r="G165" s="229">
        <v>92.6</v>
      </c>
      <c r="H165" s="231">
        <v>53.4</v>
      </c>
      <c r="I165" s="229">
        <v>82.2</v>
      </c>
      <c r="J165" s="269">
        <v>6.4</v>
      </c>
      <c r="K165" s="269">
        <v>0</v>
      </c>
      <c r="L165" s="229">
        <v>93.8</v>
      </c>
      <c r="M165" s="229">
        <v>86.3</v>
      </c>
      <c r="N165" s="231">
        <v>59.3</v>
      </c>
      <c r="O165" s="135">
        <v>96</v>
      </c>
      <c r="P165" s="130"/>
      <c r="Q165" s="290"/>
      <c r="R165" s="290"/>
      <c r="S165" s="290"/>
      <c r="T165" s="290"/>
      <c r="U165" s="290"/>
      <c r="V165" s="290"/>
      <c r="W165" s="290"/>
      <c r="X165" s="290"/>
      <c r="Y165" s="290"/>
      <c r="Z165" s="290"/>
      <c r="AA165" s="290"/>
    </row>
  </sheetData>
  <phoneticPr fontId="0" type="noConversion"/>
  <conditionalFormatting sqref="J88:J99">
    <cfRule type="cellIs" dxfId="1" priority="1" stopIfTrue="1" operator="lessThanOrEqual">
      <formula>(J$14/100)-0.01</formula>
    </cfRule>
    <cfRule type="cellIs" priority="2" stopIfTrue="1" operator="between">
      <formula>"(b$16/100)-0.01"</formula>
      <formula>"(b$16/100)+0.03"</formula>
    </cfRule>
    <cfRule type="cellIs" dxfId="0" priority="3" stopIfTrue="1" operator="greaterThanOrEqual">
      <formula>"(b$16/100)+0.03"</formula>
    </cfRule>
  </conditionalFormatting>
  <pageMargins left="0.59055118110236227" right="0.19685039370078741" top="0.59055118110236227" bottom="0.70866141732283472" header="0.43307086614173229" footer="0.51181102362204722"/>
  <pageSetup paperSize="9" scale="77" firstPageNumber="52" fitToHeight="6" orientation="landscape" useFirstPageNumber="1" r:id="rId1"/>
  <headerFooter alignWithMargins="0">
    <oddHeader xml:space="preserve">&amp;L30/06/2010&amp;RUKACR 2010 Report </oddHeader>
    <oddFooter>&amp;LPage &amp;P&amp;R&amp;F</oddFooter>
  </headerFooter>
  <rowBreaks count="5" manualBreakCount="5">
    <brk id="38" max="14" man="1"/>
    <brk id="70" max="14" man="1"/>
    <brk id="99" max="14" man="1"/>
    <brk id="137" max="14" man="1"/>
    <brk id="156" max="14" man="1"/>
  </rowBreaks>
  <ignoredErrors>
    <ignoredError sqref="D10:D16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85" zoomScaleNormal="85" workbookViewId="0">
      <selection activeCell="O20" sqref="O20"/>
    </sheetView>
  </sheetViews>
  <sheetFormatPr defaultRowHeight="12.75" x14ac:dyDescent="0.2"/>
  <cols>
    <col min="1" max="1" width="36.5703125" customWidth="1"/>
  </cols>
  <sheetData>
    <row r="1" spans="1:12" ht="15" x14ac:dyDescent="0.25">
      <c r="A1" s="225" t="s">
        <v>258</v>
      </c>
      <c r="B1" s="226"/>
      <c r="C1" s="226"/>
      <c r="D1" s="226"/>
      <c r="E1" s="180"/>
      <c r="F1" s="180"/>
      <c r="G1" s="180"/>
      <c r="H1" s="180"/>
      <c r="I1" s="180"/>
      <c r="J1" s="180"/>
      <c r="K1" s="180"/>
      <c r="L1" s="180"/>
    </row>
    <row r="3" spans="1:12" ht="39.75" customHeight="1" thickBot="1" x14ac:dyDescent="0.25">
      <c r="A3" s="123" t="s">
        <v>138</v>
      </c>
      <c r="B3" s="123" t="s">
        <v>142</v>
      </c>
      <c r="C3" s="124" t="s">
        <v>22</v>
      </c>
      <c r="D3" s="123" t="s">
        <v>46</v>
      </c>
      <c r="E3" s="123" t="s">
        <v>143</v>
      </c>
      <c r="F3" s="124" t="s">
        <v>144</v>
      </c>
      <c r="G3" s="123" t="s">
        <v>21</v>
      </c>
      <c r="H3" s="123" t="s">
        <v>28</v>
      </c>
      <c r="I3" s="123" t="s">
        <v>145</v>
      </c>
      <c r="J3" s="123" t="s">
        <v>19</v>
      </c>
      <c r="K3" s="125" t="s">
        <v>146</v>
      </c>
      <c r="L3" s="123" t="s">
        <v>147</v>
      </c>
    </row>
    <row r="4" spans="1:12" ht="25.5" customHeight="1" x14ac:dyDescent="0.2">
      <c r="A4" s="222" t="s">
        <v>203</v>
      </c>
      <c r="B4" s="223" t="s">
        <v>224</v>
      </c>
      <c r="C4" s="223" t="s">
        <v>224</v>
      </c>
      <c r="D4" s="223" t="s">
        <v>224</v>
      </c>
      <c r="E4" s="223" t="s">
        <v>224</v>
      </c>
      <c r="F4" s="223" t="s">
        <v>224</v>
      </c>
      <c r="G4" s="223" t="s">
        <v>224</v>
      </c>
      <c r="H4" s="223" t="s">
        <v>224</v>
      </c>
      <c r="I4" s="223" t="s">
        <v>224</v>
      </c>
      <c r="J4" s="223" t="s">
        <v>224</v>
      </c>
      <c r="K4" s="223" t="s">
        <v>225</v>
      </c>
      <c r="L4" s="223" t="s">
        <v>224</v>
      </c>
    </row>
    <row r="5" spans="1:12" ht="25.5" customHeight="1" x14ac:dyDescent="0.2">
      <c r="A5" s="222" t="s">
        <v>204</v>
      </c>
      <c r="B5" s="223" t="s">
        <v>224</v>
      </c>
      <c r="C5" s="223" t="s">
        <v>224</v>
      </c>
      <c r="D5" s="223" t="s">
        <v>224</v>
      </c>
      <c r="E5" s="223" t="s">
        <v>224</v>
      </c>
      <c r="F5" s="223" t="s">
        <v>224</v>
      </c>
      <c r="G5" s="223" t="s">
        <v>224</v>
      </c>
      <c r="H5" s="223" t="s">
        <v>224</v>
      </c>
      <c r="I5" s="223" t="s">
        <v>224</v>
      </c>
      <c r="J5" s="223" t="s">
        <v>224</v>
      </c>
      <c r="K5" s="223" t="s">
        <v>225</v>
      </c>
      <c r="L5" s="223" t="s">
        <v>224</v>
      </c>
    </row>
    <row r="6" spans="1:12" ht="25.5" customHeight="1" x14ac:dyDescent="0.2">
      <c r="A6" s="222" t="s">
        <v>205</v>
      </c>
      <c r="B6" s="223" t="s">
        <v>224</v>
      </c>
      <c r="C6" s="223" t="s">
        <v>225</v>
      </c>
      <c r="D6" s="223" t="s">
        <v>224</v>
      </c>
      <c r="E6" s="223" t="s">
        <v>224</v>
      </c>
      <c r="F6" s="223" t="s">
        <v>224</v>
      </c>
      <c r="G6" s="223" t="s">
        <v>224</v>
      </c>
      <c r="H6" s="223" t="s">
        <v>224</v>
      </c>
      <c r="I6" s="223" t="s">
        <v>224</v>
      </c>
      <c r="J6" s="223" t="s">
        <v>224</v>
      </c>
      <c r="K6" s="223" t="s">
        <v>225</v>
      </c>
      <c r="L6" s="223" t="s">
        <v>224</v>
      </c>
    </row>
    <row r="7" spans="1:12" ht="25.5" customHeight="1" x14ac:dyDescent="0.2">
      <c r="A7" s="222" t="s">
        <v>206</v>
      </c>
      <c r="B7" s="223" t="s">
        <v>224</v>
      </c>
      <c r="C7" s="223" t="s">
        <v>224</v>
      </c>
      <c r="D7" s="223" t="s">
        <v>224</v>
      </c>
      <c r="E7" s="223" t="s">
        <v>224</v>
      </c>
      <c r="F7" s="223" t="s">
        <v>224</v>
      </c>
      <c r="G7" s="223" t="s">
        <v>224</v>
      </c>
      <c r="H7" s="223" t="s">
        <v>224</v>
      </c>
      <c r="I7" s="223" t="s">
        <v>224</v>
      </c>
      <c r="J7" s="223" t="s">
        <v>224</v>
      </c>
      <c r="K7" s="223" t="s">
        <v>225</v>
      </c>
      <c r="L7" s="223" t="s">
        <v>224</v>
      </c>
    </row>
    <row r="8" spans="1:12" ht="25.5" customHeight="1" x14ac:dyDescent="0.2">
      <c r="A8" s="222" t="s">
        <v>207</v>
      </c>
      <c r="B8" s="223" t="s">
        <v>224</v>
      </c>
      <c r="C8" s="223" t="s">
        <v>224</v>
      </c>
      <c r="D8" s="223" t="s">
        <v>224</v>
      </c>
      <c r="E8" s="223" t="s">
        <v>224</v>
      </c>
      <c r="F8" s="223" t="s">
        <v>224</v>
      </c>
      <c r="G8" s="223" t="s">
        <v>224</v>
      </c>
      <c r="H8" s="223" t="s">
        <v>224</v>
      </c>
      <c r="I8" s="223" t="s">
        <v>224</v>
      </c>
      <c r="J8" s="223" t="s">
        <v>224</v>
      </c>
      <c r="K8" s="223" t="s">
        <v>225</v>
      </c>
      <c r="L8" s="223" t="s">
        <v>224</v>
      </c>
    </row>
    <row r="9" spans="1:12" ht="25.5" customHeight="1" x14ac:dyDescent="0.2">
      <c r="A9" s="222" t="s">
        <v>208</v>
      </c>
      <c r="B9" s="223" t="s">
        <v>224</v>
      </c>
      <c r="C9" s="223" t="s">
        <v>224</v>
      </c>
      <c r="D9" s="223" t="s">
        <v>224</v>
      </c>
      <c r="E9" s="223" t="s">
        <v>224</v>
      </c>
      <c r="F9" s="223" t="s">
        <v>224</v>
      </c>
      <c r="G9" s="223" t="s">
        <v>224</v>
      </c>
      <c r="H9" s="223" t="s">
        <v>224</v>
      </c>
      <c r="I9" s="223" t="s">
        <v>224</v>
      </c>
      <c r="J9" s="223" t="s">
        <v>224</v>
      </c>
      <c r="K9" s="223" t="s">
        <v>225</v>
      </c>
      <c r="L9" s="223" t="s">
        <v>224</v>
      </c>
    </row>
    <row r="10" spans="1:12" ht="25.5" customHeight="1" x14ac:dyDescent="0.2">
      <c r="A10" s="222" t="s">
        <v>209</v>
      </c>
      <c r="B10" s="223" t="s">
        <v>224</v>
      </c>
      <c r="C10" s="223" t="s">
        <v>224</v>
      </c>
      <c r="D10" s="223" t="s">
        <v>224</v>
      </c>
      <c r="E10" s="223" t="s">
        <v>224</v>
      </c>
      <c r="F10" s="223" t="s">
        <v>224</v>
      </c>
      <c r="G10" s="223" t="s">
        <v>224</v>
      </c>
      <c r="H10" s="223" t="s">
        <v>224</v>
      </c>
      <c r="I10" s="223" t="s">
        <v>224</v>
      </c>
      <c r="J10" s="223" t="s">
        <v>224</v>
      </c>
      <c r="K10" s="223" t="s">
        <v>225</v>
      </c>
      <c r="L10" s="223" t="s">
        <v>224</v>
      </c>
    </row>
    <row r="11" spans="1:12" ht="25.5" customHeight="1" x14ac:dyDescent="0.2">
      <c r="A11" s="222" t="s">
        <v>210</v>
      </c>
      <c r="B11" s="223" t="s">
        <v>224</v>
      </c>
      <c r="C11" s="223" t="s">
        <v>224</v>
      </c>
      <c r="D11" s="223" t="s">
        <v>224</v>
      </c>
      <c r="E11" s="223" t="s">
        <v>224</v>
      </c>
      <c r="F11" s="223" t="s">
        <v>224</v>
      </c>
      <c r="G11" s="223" t="s">
        <v>224</v>
      </c>
      <c r="H11" s="223" t="s">
        <v>224</v>
      </c>
      <c r="I11" s="223" t="s">
        <v>224</v>
      </c>
      <c r="J11" s="223" t="s">
        <v>224</v>
      </c>
      <c r="K11" s="223" t="s">
        <v>225</v>
      </c>
      <c r="L11" s="223" t="s">
        <v>224</v>
      </c>
    </row>
    <row r="12" spans="1:12" ht="25.5" customHeight="1" x14ac:dyDescent="0.2">
      <c r="A12" s="222" t="s">
        <v>211</v>
      </c>
      <c r="B12" s="223" t="s">
        <v>224</v>
      </c>
      <c r="C12" s="223" t="s">
        <v>224</v>
      </c>
      <c r="D12" s="223" t="s">
        <v>224</v>
      </c>
      <c r="E12" s="223" t="s">
        <v>224</v>
      </c>
      <c r="F12" s="223" t="s">
        <v>224</v>
      </c>
      <c r="G12" s="223" t="s">
        <v>224</v>
      </c>
      <c r="H12" s="223" t="s">
        <v>224</v>
      </c>
      <c r="I12" s="223" t="s">
        <v>224</v>
      </c>
      <c r="J12" s="223" t="s">
        <v>224</v>
      </c>
      <c r="K12" s="223" t="s">
        <v>224</v>
      </c>
      <c r="L12" s="223" t="s">
        <v>224</v>
      </c>
    </row>
    <row r="13" spans="1:12" ht="25.5" customHeight="1" x14ac:dyDescent="0.2">
      <c r="A13" s="222" t="s">
        <v>212</v>
      </c>
      <c r="B13" s="223" t="s">
        <v>224</v>
      </c>
      <c r="C13" s="223" t="s">
        <v>224</v>
      </c>
      <c r="D13" s="223" t="s">
        <v>224</v>
      </c>
      <c r="E13" s="223" t="s">
        <v>224</v>
      </c>
      <c r="F13" s="223" t="s">
        <v>224</v>
      </c>
      <c r="G13" s="223" t="s">
        <v>224</v>
      </c>
      <c r="H13" s="223" t="s">
        <v>224</v>
      </c>
      <c r="I13" s="223" t="s">
        <v>224</v>
      </c>
      <c r="J13" s="223" t="s">
        <v>224</v>
      </c>
      <c r="K13" s="223" t="s">
        <v>225</v>
      </c>
      <c r="L13" s="223" t="s">
        <v>224</v>
      </c>
    </row>
    <row r="14" spans="1:12" ht="25.5" customHeight="1" x14ac:dyDescent="0.2">
      <c r="A14" s="222" t="s">
        <v>213</v>
      </c>
      <c r="B14" s="223" t="s">
        <v>224</v>
      </c>
      <c r="C14" s="223" t="s">
        <v>224</v>
      </c>
      <c r="D14" s="223" t="s">
        <v>224</v>
      </c>
      <c r="E14" s="223" t="s">
        <v>224</v>
      </c>
      <c r="F14" s="223" t="s">
        <v>225</v>
      </c>
      <c r="G14" s="223" t="s">
        <v>224</v>
      </c>
      <c r="H14" s="223" t="s">
        <v>224</v>
      </c>
      <c r="I14" s="223" t="s">
        <v>224</v>
      </c>
      <c r="J14" s="223" t="s">
        <v>224</v>
      </c>
      <c r="K14" s="223" t="s">
        <v>225</v>
      </c>
      <c r="L14" s="223" t="s">
        <v>224</v>
      </c>
    </row>
    <row r="15" spans="1:12" ht="25.5" customHeight="1" x14ac:dyDescent="0.2">
      <c r="A15" s="222" t="s">
        <v>214</v>
      </c>
      <c r="B15" s="223" t="s">
        <v>224</v>
      </c>
      <c r="C15" s="223" t="s">
        <v>224</v>
      </c>
      <c r="D15" s="223" t="s">
        <v>224</v>
      </c>
      <c r="E15" s="223" t="s">
        <v>224</v>
      </c>
      <c r="F15" s="223" t="s">
        <v>225</v>
      </c>
      <c r="G15" s="223" t="s">
        <v>224</v>
      </c>
      <c r="H15" s="223" t="s">
        <v>224</v>
      </c>
      <c r="I15" s="223" t="s">
        <v>224</v>
      </c>
      <c r="J15" s="223" t="s">
        <v>224</v>
      </c>
      <c r="K15" s="223" t="s">
        <v>225</v>
      </c>
      <c r="L15" s="223" t="s">
        <v>224</v>
      </c>
    </row>
    <row r="16" spans="1:12" ht="25.5" customHeight="1" x14ac:dyDescent="0.2">
      <c r="A16" s="222" t="s">
        <v>215</v>
      </c>
      <c r="B16" s="223" t="s">
        <v>224</v>
      </c>
      <c r="C16" s="223" t="s">
        <v>224</v>
      </c>
      <c r="D16" s="223" t="s">
        <v>224</v>
      </c>
      <c r="E16" s="223" t="s">
        <v>224</v>
      </c>
      <c r="F16" s="223" t="s">
        <v>224</v>
      </c>
      <c r="G16" s="223" t="s">
        <v>224</v>
      </c>
      <c r="H16" s="223" t="s">
        <v>224</v>
      </c>
      <c r="I16" s="223" t="s">
        <v>224</v>
      </c>
      <c r="J16" s="223" t="s">
        <v>224</v>
      </c>
      <c r="K16" s="223" t="s">
        <v>225</v>
      </c>
      <c r="L16" s="223" t="s">
        <v>224</v>
      </c>
    </row>
    <row r="17" spans="1:12" ht="25.5" customHeight="1" x14ac:dyDescent="0.2">
      <c r="A17" s="222" t="s">
        <v>216</v>
      </c>
      <c r="B17" s="223" t="s">
        <v>224</v>
      </c>
      <c r="C17" s="223" t="s">
        <v>224</v>
      </c>
      <c r="D17" s="223" t="s">
        <v>224</v>
      </c>
      <c r="E17" s="223" t="s">
        <v>225</v>
      </c>
      <c r="F17" s="223" t="s">
        <v>224</v>
      </c>
      <c r="G17" s="223" t="s">
        <v>224</v>
      </c>
      <c r="H17" s="223" t="s">
        <v>224</v>
      </c>
      <c r="I17" s="223" t="s">
        <v>224</v>
      </c>
      <c r="J17" s="223" t="s">
        <v>224</v>
      </c>
      <c r="K17" s="223" t="s">
        <v>225</v>
      </c>
      <c r="L17" s="223" t="s">
        <v>224</v>
      </c>
    </row>
    <row r="18" spans="1:12" ht="25.5" customHeight="1" x14ac:dyDescent="0.2">
      <c r="A18" s="271" t="s">
        <v>217</v>
      </c>
      <c r="B18" s="272" t="s">
        <v>224</v>
      </c>
      <c r="C18" s="272" t="s">
        <v>224</v>
      </c>
      <c r="D18" s="272" t="s">
        <v>224</v>
      </c>
      <c r="E18" s="272" t="s">
        <v>224</v>
      </c>
      <c r="F18" s="272" t="s">
        <v>225</v>
      </c>
      <c r="G18" s="272" t="s">
        <v>224</v>
      </c>
      <c r="H18" s="272" t="s">
        <v>224</v>
      </c>
      <c r="I18" s="272" t="s">
        <v>224</v>
      </c>
      <c r="J18" s="272" t="s">
        <v>224</v>
      </c>
      <c r="K18" s="272" t="s">
        <v>225</v>
      </c>
      <c r="L18" s="272" t="s">
        <v>224</v>
      </c>
    </row>
    <row r="19" spans="1:12" ht="25.5" customHeight="1" x14ac:dyDescent="0.2">
      <c r="A19" s="271" t="s">
        <v>218</v>
      </c>
      <c r="B19" s="272" t="s">
        <v>224</v>
      </c>
      <c r="C19" s="272" t="s">
        <v>224</v>
      </c>
      <c r="D19" s="272" t="s">
        <v>224</v>
      </c>
      <c r="E19" s="272" t="s">
        <v>224</v>
      </c>
      <c r="F19" s="272" t="s">
        <v>225</v>
      </c>
      <c r="G19" s="272" t="s">
        <v>224</v>
      </c>
      <c r="H19" s="272" t="s">
        <v>224</v>
      </c>
      <c r="I19" s="272" t="s">
        <v>224</v>
      </c>
      <c r="J19" s="272" t="s">
        <v>224</v>
      </c>
      <c r="K19" s="272" t="s">
        <v>224</v>
      </c>
      <c r="L19" s="272" t="s">
        <v>224</v>
      </c>
    </row>
    <row r="20" spans="1:12" ht="25.5" customHeight="1" x14ac:dyDescent="0.2">
      <c r="A20" s="271" t="s">
        <v>219</v>
      </c>
      <c r="B20" s="272" t="s">
        <v>224</v>
      </c>
      <c r="C20" s="272" t="s">
        <v>224</v>
      </c>
      <c r="D20" s="272" t="s">
        <v>225</v>
      </c>
      <c r="E20" s="272" t="s">
        <v>224</v>
      </c>
      <c r="F20" s="272" t="s">
        <v>225</v>
      </c>
      <c r="G20" s="272" t="s">
        <v>224</v>
      </c>
      <c r="H20" s="272" t="s">
        <v>224</v>
      </c>
      <c r="I20" s="272" t="s">
        <v>224</v>
      </c>
      <c r="J20" s="272" t="s">
        <v>224</v>
      </c>
      <c r="K20" s="272" t="s">
        <v>225</v>
      </c>
      <c r="L20" s="272" t="s">
        <v>224</v>
      </c>
    </row>
    <row r="21" spans="1:12" ht="25.5" customHeight="1" x14ac:dyDescent="0.2">
      <c r="A21" s="271" t="s">
        <v>220</v>
      </c>
      <c r="B21" s="272" t="s">
        <v>224</v>
      </c>
      <c r="C21" s="272" t="s">
        <v>224</v>
      </c>
      <c r="D21" s="272" t="s">
        <v>224</v>
      </c>
      <c r="E21" s="272" t="s">
        <v>224</v>
      </c>
      <c r="F21" s="272" t="s">
        <v>225</v>
      </c>
      <c r="G21" s="272" t="s">
        <v>224</v>
      </c>
      <c r="H21" s="272" t="s">
        <v>224</v>
      </c>
      <c r="I21" s="272" t="s">
        <v>224</v>
      </c>
      <c r="J21" s="272" t="s">
        <v>224</v>
      </c>
      <c r="K21" s="272" t="s">
        <v>224</v>
      </c>
      <c r="L21" s="272" t="s">
        <v>224</v>
      </c>
    </row>
    <row r="22" spans="1:12" ht="25.5" customHeight="1" x14ac:dyDescent="0.2">
      <c r="A22" s="271" t="s">
        <v>221</v>
      </c>
      <c r="B22" s="272" t="s">
        <v>224</v>
      </c>
      <c r="C22" s="272" t="s">
        <v>224</v>
      </c>
      <c r="D22" s="272" t="s">
        <v>224</v>
      </c>
      <c r="E22" s="272" t="s">
        <v>224</v>
      </c>
      <c r="F22" s="272" t="s">
        <v>225</v>
      </c>
      <c r="G22" s="272" t="s">
        <v>224</v>
      </c>
      <c r="H22" s="272" t="s">
        <v>224</v>
      </c>
      <c r="I22" s="272" t="s">
        <v>224</v>
      </c>
      <c r="J22" s="272" t="s">
        <v>225</v>
      </c>
      <c r="K22" s="272" t="s">
        <v>225</v>
      </c>
      <c r="L22" s="272" t="s">
        <v>224</v>
      </c>
    </row>
    <row r="23" spans="1:12" ht="25.5" customHeight="1" thickBot="1" x14ac:dyDescent="0.25">
      <c r="A23" s="273" t="s">
        <v>222</v>
      </c>
      <c r="B23" s="274" t="s">
        <v>224</v>
      </c>
      <c r="C23" s="274" t="s">
        <v>225</v>
      </c>
      <c r="D23" s="274" t="s">
        <v>224</v>
      </c>
      <c r="E23" s="274" t="s">
        <v>224</v>
      </c>
      <c r="F23" s="274" t="s">
        <v>225</v>
      </c>
      <c r="G23" s="274" t="s">
        <v>225</v>
      </c>
      <c r="H23" s="274" t="s">
        <v>224</v>
      </c>
      <c r="I23" s="274" t="s">
        <v>224</v>
      </c>
      <c r="J23" s="274" t="s">
        <v>225</v>
      </c>
      <c r="K23" s="274" t="s">
        <v>224</v>
      </c>
      <c r="L23" s="274" t="s">
        <v>224</v>
      </c>
    </row>
    <row r="25" spans="1:12" x14ac:dyDescent="0.2">
      <c r="A25" s="275" t="s">
        <v>256</v>
      </c>
    </row>
    <row r="26" spans="1:12" x14ac:dyDescent="0.2">
      <c r="A26" s="275" t="s">
        <v>257</v>
      </c>
    </row>
    <row r="28" spans="1:12" x14ac:dyDescent="0.2">
      <c r="A28" s="289"/>
      <c r="B28" s="289"/>
    </row>
  </sheetData>
  <phoneticPr fontId="29" type="noConversion"/>
  <pageMargins left="0.70866141732283472" right="0.70866141732283472" top="0.74803149606299213" bottom="0.74803149606299213" header="0.51181102362204722" footer="0.31496062992125984"/>
  <pageSetup paperSize="9" scale="81" firstPageNumber="58" orientation="landscape" useFirstPageNumber="1" r:id="rId1"/>
  <headerFooter>
    <oddHeader>&amp;L&amp;9 30/06/2010&amp;R&amp;9UKACR 2010 Report</oddHeader>
    <oddFooter>&amp;L&amp;9Page 58&amp;R&amp;9UKACR report2010_template.xls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activeCell="O20" sqref="O20"/>
    </sheetView>
  </sheetViews>
  <sheetFormatPr defaultRowHeight="12.75" x14ac:dyDescent="0.2"/>
  <cols>
    <col min="1" max="1" width="2" customWidth="1"/>
    <col min="2" max="2" width="21.7109375" customWidth="1"/>
  </cols>
  <sheetData>
    <row r="1" spans="1:14" ht="20.25" x14ac:dyDescent="0.3">
      <c r="A1" s="14" t="s">
        <v>226</v>
      </c>
      <c r="C1" s="38" t="s">
        <v>104</v>
      </c>
    </row>
    <row r="2" spans="1:14" ht="18" x14ac:dyDescent="0.25">
      <c r="A2" s="56" t="s">
        <v>49</v>
      </c>
    </row>
    <row r="3" spans="1:14" ht="20.25" x14ac:dyDescent="0.3">
      <c r="A3" s="38"/>
      <c r="C3" s="31"/>
    </row>
    <row r="4" spans="1:14" ht="26.25" customHeight="1" x14ac:dyDescent="0.25">
      <c r="A4" s="298" t="s">
        <v>16</v>
      </c>
      <c r="B4" s="299"/>
      <c r="C4" s="53">
        <v>1997</v>
      </c>
      <c r="D4" s="53">
        <v>1998</v>
      </c>
      <c r="E4" s="53">
        <v>1999</v>
      </c>
      <c r="F4" s="53">
        <v>2000</v>
      </c>
      <c r="G4" s="53">
        <v>2001</v>
      </c>
      <c r="H4" s="53">
        <v>2002</v>
      </c>
      <c r="I4" s="53">
        <v>2003</v>
      </c>
      <c r="J4" s="53">
        <v>2004</v>
      </c>
      <c r="K4" s="53">
        <v>2005</v>
      </c>
      <c r="L4" s="66">
        <v>2006</v>
      </c>
      <c r="M4" s="66">
        <v>2007</v>
      </c>
      <c r="N4" s="66">
        <v>2008</v>
      </c>
    </row>
    <row r="5" spans="1:14" ht="15" x14ac:dyDescent="0.2">
      <c r="A5" s="300"/>
      <c r="B5" s="301"/>
      <c r="C5" s="46" t="s">
        <v>100</v>
      </c>
      <c r="D5" s="46" t="s">
        <v>101</v>
      </c>
      <c r="E5" s="46" t="s">
        <v>102</v>
      </c>
      <c r="F5" s="46" t="s">
        <v>103</v>
      </c>
      <c r="G5" s="46" t="s">
        <v>117</v>
      </c>
      <c r="H5" s="46" t="s">
        <v>118</v>
      </c>
      <c r="I5" s="46" t="s">
        <v>119</v>
      </c>
      <c r="J5" s="46" t="s">
        <v>120</v>
      </c>
      <c r="K5" s="46" t="s">
        <v>74</v>
      </c>
      <c r="L5" s="67" t="s">
        <v>126</v>
      </c>
      <c r="M5" s="67" t="s">
        <v>189</v>
      </c>
      <c r="N5" s="67" t="s">
        <v>197</v>
      </c>
    </row>
    <row r="6" spans="1:14" ht="15" x14ac:dyDescent="0.25">
      <c r="A6" s="54" t="s">
        <v>123</v>
      </c>
      <c r="B6" s="55"/>
      <c r="C6" s="87"/>
      <c r="D6" s="87"/>
      <c r="E6" s="87"/>
      <c r="F6" s="87">
        <v>98</v>
      </c>
      <c r="G6" s="87">
        <v>96</v>
      </c>
      <c r="H6" s="87">
        <v>96.764641175694109</v>
      </c>
      <c r="I6" s="87">
        <v>99.116656320283312</v>
      </c>
      <c r="J6" s="87">
        <v>101.18489347185877</v>
      </c>
      <c r="K6" s="87">
        <v>101.02032597867785</v>
      </c>
      <c r="L6" s="87">
        <v>100.25796874630804</v>
      </c>
      <c r="M6" s="87">
        <v>99.786163692574718</v>
      </c>
      <c r="N6" s="87">
        <v>101.74333039521073</v>
      </c>
    </row>
    <row r="7" spans="1:14" ht="14.25" x14ac:dyDescent="0.2">
      <c r="A7" s="51" t="s">
        <v>19</v>
      </c>
      <c r="B7" s="51"/>
      <c r="C7" s="81">
        <v>73.503044313920512</v>
      </c>
      <c r="D7" s="81">
        <v>44.304754326636164</v>
      </c>
      <c r="E7" s="81">
        <v>30.047566682863209</v>
      </c>
      <c r="F7" s="81">
        <v>25.074797886561846</v>
      </c>
      <c r="G7" s="81">
        <v>30.189046211296095</v>
      </c>
      <c r="H7" s="90">
        <v>44.697733492202744</v>
      </c>
      <c r="I7" s="90">
        <v>71.6016168065496</v>
      </c>
      <c r="J7" s="81">
        <v>59.735645795927731</v>
      </c>
      <c r="K7" s="81">
        <v>54.395563495608158</v>
      </c>
      <c r="L7" s="81">
        <v>48.233797982541695</v>
      </c>
      <c r="M7" s="81">
        <v>66.626391329818389</v>
      </c>
      <c r="N7" s="81">
        <v>95.426022984084241</v>
      </c>
    </row>
    <row r="8" spans="1:14" ht="14.25" x14ac:dyDescent="0.2">
      <c r="A8" s="51" t="s">
        <v>29</v>
      </c>
      <c r="B8" s="51"/>
      <c r="C8" s="81">
        <v>103.11652645484253</v>
      </c>
      <c r="D8" s="81">
        <v>98.669149709302317</v>
      </c>
      <c r="E8" s="81">
        <v>103.66032210834553</v>
      </c>
      <c r="F8" s="81">
        <v>103.91611239310438</v>
      </c>
      <c r="G8" s="81">
        <v>101.14466908044166</v>
      </c>
      <c r="H8" s="90">
        <v>98.996014547988764</v>
      </c>
      <c r="I8" s="90">
        <v>104.6031334973456</v>
      </c>
      <c r="J8" s="81">
        <v>105.98889005345352</v>
      </c>
      <c r="K8" s="81">
        <v>101.85056437101258</v>
      </c>
      <c r="L8" s="81">
        <v>103.13271388147463</v>
      </c>
      <c r="M8" s="81">
        <v>103.41998071587398</v>
      </c>
      <c r="N8" s="81">
        <v>103.62470862470863</v>
      </c>
    </row>
    <row r="9" spans="1:14" ht="14.25" x14ac:dyDescent="0.2">
      <c r="A9" s="51" t="s">
        <v>124</v>
      </c>
      <c r="B9" s="51"/>
      <c r="C9" s="81"/>
      <c r="D9" s="81"/>
      <c r="E9" s="81"/>
      <c r="F9" s="81">
        <v>0</v>
      </c>
      <c r="G9" s="81">
        <v>0</v>
      </c>
      <c r="H9" s="90">
        <v>102.55299396565063</v>
      </c>
      <c r="I9" s="90">
        <v>103.77415918429462</v>
      </c>
      <c r="J9" s="81">
        <v>104.62949267859784</v>
      </c>
      <c r="K9" s="81">
        <v>99.980777548176263</v>
      </c>
      <c r="L9" s="81">
        <v>103.28377869777945</v>
      </c>
      <c r="M9" s="81">
        <v>107.05486088681771</v>
      </c>
      <c r="N9" s="81">
        <v>106.33731435370852</v>
      </c>
    </row>
    <row r="10" spans="1:14" ht="17.25" x14ac:dyDescent="0.25">
      <c r="A10" s="47" t="s">
        <v>67</v>
      </c>
      <c r="B10" s="47"/>
      <c r="C10" s="87">
        <v>80.198152963328255</v>
      </c>
      <c r="D10" s="87">
        <v>86.546233999171548</v>
      </c>
      <c r="E10" s="87">
        <v>74.753418355810481</v>
      </c>
      <c r="F10" s="87">
        <v>90.562101033918424</v>
      </c>
      <c r="G10" s="87">
        <v>90</v>
      </c>
      <c r="H10" s="78">
        <v>92.196495642321878</v>
      </c>
      <c r="I10" s="78">
        <v>96.962394297093709</v>
      </c>
      <c r="J10" s="87">
        <v>97.671126220632019</v>
      </c>
      <c r="K10" s="87">
        <v>96.662478788669887</v>
      </c>
      <c r="L10" s="87">
        <v>95.661497685145349</v>
      </c>
      <c r="M10" s="87">
        <v>97.123582252878094</v>
      </c>
      <c r="N10" s="87">
        <v>101.38663500230886</v>
      </c>
    </row>
    <row r="11" spans="1:14" ht="12.75" customHeight="1" x14ac:dyDescent="0.2">
      <c r="A11" s="15"/>
      <c r="B11" s="15"/>
      <c r="C11" s="44"/>
      <c r="D11" s="44"/>
      <c r="E11" s="44"/>
      <c r="F11" s="44"/>
      <c r="G11" s="44"/>
      <c r="H11" s="44"/>
      <c r="I11" s="44"/>
      <c r="J11" s="44"/>
    </row>
    <row r="12" spans="1:14" ht="12.75" customHeight="1" x14ac:dyDescent="0.2">
      <c r="A12" s="45" t="s">
        <v>13</v>
      </c>
      <c r="B12" s="13" t="s">
        <v>50</v>
      </c>
      <c r="C12" s="44"/>
      <c r="D12" s="44"/>
      <c r="E12" s="44"/>
      <c r="F12" s="44"/>
      <c r="G12" s="44"/>
      <c r="H12" s="44"/>
      <c r="I12" s="44"/>
      <c r="J12" s="44"/>
    </row>
    <row r="13" spans="1:14" ht="12.75" customHeight="1" x14ac:dyDescent="0.2">
      <c r="A13" s="8">
        <v>1</v>
      </c>
      <c r="B13" s="8" t="s">
        <v>12</v>
      </c>
      <c r="G13" s="21"/>
    </row>
    <row r="14" spans="1:14" ht="12.75" customHeight="1" x14ac:dyDescent="0.2">
      <c r="A14" s="8" t="s">
        <v>11</v>
      </c>
      <c r="B14" s="8"/>
      <c r="G14" s="21"/>
    </row>
    <row r="15" spans="1:14" x14ac:dyDescent="0.2">
      <c r="A15" s="25"/>
      <c r="B15" s="8"/>
    </row>
    <row r="16" spans="1:14" x14ac:dyDescent="0.2">
      <c r="A16" s="8"/>
    </row>
    <row r="17" spans="1:2" x14ac:dyDescent="0.2">
      <c r="A17" s="8"/>
      <c r="B17" s="8"/>
    </row>
    <row r="18" spans="1:2" x14ac:dyDescent="0.2">
      <c r="A18" s="8"/>
      <c r="B18" s="8"/>
    </row>
    <row r="19" spans="1:2" x14ac:dyDescent="0.2">
      <c r="A19" s="8"/>
      <c r="B19" s="20"/>
    </row>
    <row r="20" spans="1:2" x14ac:dyDescent="0.2">
      <c r="A20" s="8"/>
      <c r="B20" s="19"/>
    </row>
    <row r="21" spans="1:2" x14ac:dyDescent="0.2">
      <c r="A21" s="13"/>
      <c r="B21" s="19"/>
    </row>
    <row r="22" spans="1:2" x14ac:dyDescent="0.2">
      <c r="A22" s="13"/>
      <c r="B22" s="19"/>
    </row>
    <row r="29" spans="1:2" ht="14.25" customHeight="1" x14ac:dyDescent="0.2"/>
  </sheetData>
  <mergeCells count="2">
    <mergeCell ref="A4:B4"/>
    <mergeCell ref="A5:B5"/>
  </mergeCells>
  <phoneticPr fontId="22" type="noConversion"/>
  <pageMargins left="0.35433070866141736" right="0.19685039370078741" top="0.82677165354330717" bottom="0.74803149606299213" header="0.51181102362204722" footer="0.51181102362204722"/>
  <pageSetup paperSize="9" scale="90" firstPageNumber="59" orientation="landscape" useFirstPageNumber="1" r:id="rId1"/>
  <headerFooter alignWithMargins="0">
    <oddHeader xml:space="preserve">&amp;L30/06/2010&amp;RUKACR 2010 Report </oddHeader>
    <oddFooter>&amp;LPage 59&amp;R&amp;F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O20" sqref="O20"/>
    </sheetView>
  </sheetViews>
  <sheetFormatPr defaultRowHeight="12.75" x14ac:dyDescent="0.2"/>
  <cols>
    <col min="1" max="1" width="2" customWidth="1"/>
    <col min="2" max="2" width="23.7109375" customWidth="1"/>
    <col min="9" max="9" width="10.7109375" customWidth="1"/>
    <col min="10" max="10" width="10.42578125" customWidth="1"/>
    <col min="13" max="13" width="10.140625" customWidth="1"/>
    <col min="14" max="14" width="10" customWidth="1"/>
  </cols>
  <sheetData>
    <row r="1" spans="1:12" ht="20.25" x14ac:dyDescent="0.3">
      <c r="A1" s="14" t="s">
        <v>227</v>
      </c>
      <c r="C1" s="38" t="s">
        <v>105</v>
      </c>
    </row>
    <row r="2" spans="1:12" ht="20.25" x14ac:dyDescent="0.3">
      <c r="A2" s="2" t="s">
        <v>62</v>
      </c>
    </row>
    <row r="3" spans="1:12" ht="20.25" x14ac:dyDescent="0.3">
      <c r="A3" s="2" t="s">
        <v>63</v>
      </c>
    </row>
    <row r="4" spans="1:12" ht="20.25" x14ac:dyDescent="0.3">
      <c r="A4" s="38" t="s">
        <v>64</v>
      </c>
    </row>
    <row r="5" spans="1:12" x14ac:dyDescent="0.2">
      <c r="C5" s="31"/>
    </row>
    <row r="6" spans="1:12" ht="26.25" customHeight="1" x14ac:dyDescent="0.25">
      <c r="A6" s="298" t="s">
        <v>16</v>
      </c>
      <c r="B6" s="299"/>
      <c r="C6" s="66">
        <v>1999</v>
      </c>
      <c r="D6" s="66">
        <v>2000</v>
      </c>
      <c r="E6" s="66">
        <v>2001</v>
      </c>
      <c r="F6" s="66">
        <v>2002</v>
      </c>
      <c r="G6" s="66">
        <v>2003</v>
      </c>
      <c r="H6" s="66">
        <v>2004</v>
      </c>
      <c r="I6" s="66">
        <v>2005</v>
      </c>
      <c r="J6" s="66">
        <v>2006</v>
      </c>
      <c r="K6" s="66">
        <v>2007</v>
      </c>
      <c r="L6" s="66">
        <v>2008</v>
      </c>
    </row>
    <row r="7" spans="1:12" ht="15" x14ac:dyDescent="0.2">
      <c r="A7" s="300"/>
      <c r="B7" s="301"/>
      <c r="C7" s="67" t="s">
        <v>102</v>
      </c>
      <c r="D7" s="67" t="s">
        <v>103</v>
      </c>
      <c r="E7" s="67" t="s">
        <v>117</v>
      </c>
      <c r="F7" s="67" t="s">
        <v>118</v>
      </c>
      <c r="G7" s="67" t="s">
        <v>119</v>
      </c>
      <c r="H7" s="67" t="s">
        <v>120</v>
      </c>
      <c r="I7" s="67" t="s">
        <v>74</v>
      </c>
      <c r="J7" s="67" t="s">
        <v>126</v>
      </c>
      <c r="K7" s="67" t="s">
        <v>189</v>
      </c>
      <c r="L7" s="67" t="s">
        <v>197</v>
      </c>
    </row>
    <row r="8" spans="1:12" ht="15" x14ac:dyDescent="0.25">
      <c r="A8" s="54" t="s">
        <v>123</v>
      </c>
      <c r="B8" s="55"/>
      <c r="C8" s="87">
        <v>68.077858673257708</v>
      </c>
      <c r="D8" s="87">
        <v>64.190584562865695</v>
      </c>
      <c r="E8" s="87">
        <v>85.748584425977967</v>
      </c>
      <c r="F8" s="87">
        <v>95.72076990381332</v>
      </c>
      <c r="G8" s="87">
        <v>99.750930070877075</v>
      </c>
      <c r="H8" s="87">
        <v>101.34196281433105</v>
      </c>
      <c r="I8" s="87">
        <v>101.34196281433105</v>
      </c>
      <c r="J8" s="87">
        <v>101.13543745106691</v>
      </c>
      <c r="K8" s="87">
        <v>99.414741992950439</v>
      </c>
      <c r="L8" s="87">
        <v>102.37783945071868</v>
      </c>
    </row>
    <row r="9" spans="1:12" ht="14.25" x14ac:dyDescent="0.2">
      <c r="A9" s="49"/>
      <c r="B9" s="48" t="s">
        <v>58</v>
      </c>
      <c r="C9" s="81">
        <v>120.84239441455877</v>
      </c>
      <c r="D9" s="81">
        <v>87.396855728307131</v>
      </c>
      <c r="E9" s="81">
        <v>84.866913698978863</v>
      </c>
      <c r="F9" s="81">
        <v>94.35276468066867</v>
      </c>
      <c r="G9" s="81">
        <v>102.00421810150146</v>
      </c>
      <c r="H9" s="90">
        <v>101.98744535446167</v>
      </c>
      <c r="I9" s="90">
        <v>105</v>
      </c>
      <c r="J9" s="170">
        <v>101.16898027345789</v>
      </c>
      <c r="K9" s="170">
        <v>102.8</v>
      </c>
      <c r="L9" s="170">
        <v>105.83703096363462</v>
      </c>
    </row>
    <row r="10" spans="1:12" ht="14.25" x14ac:dyDescent="0.2">
      <c r="A10" s="49"/>
      <c r="B10" s="48" t="s">
        <v>57</v>
      </c>
      <c r="C10" s="81">
        <v>59.98075791020829</v>
      </c>
      <c r="D10" s="81">
        <v>0</v>
      </c>
      <c r="E10" s="81">
        <v>39.724912580751983</v>
      </c>
      <c r="F10" s="81">
        <v>97.107281800757548</v>
      </c>
      <c r="G10" s="81">
        <v>100.21887075634871</v>
      </c>
      <c r="H10" s="81">
        <v>103.95669073649864</v>
      </c>
      <c r="I10" s="81">
        <v>105</v>
      </c>
      <c r="J10" s="81">
        <v>105.01218769043265</v>
      </c>
      <c r="K10" s="81">
        <v>98.455104892333011</v>
      </c>
      <c r="L10" s="81">
        <v>104.74972060467032</v>
      </c>
    </row>
    <row r="11" spans="1:12" ht="14.25" x14ac:dyDescent="0.2">
      <c r="A11" s="49"/>
      <c r="B11" s="48" t="s">
        <v>47</v>
      </c>
      <c r="C11" s="81">
        <v>76.825832805127121</v>
      </c>
      <c r="D11" s="81">
        <v>73.248554913294797</v>
      </c>
      <c r="E11" s="81">
        <v>69.472933395294547</v>
      </c>
      <c r="F11" s="81">
        <v>98.087781139844651</v>
      </c>
      <c r="G11" s="81">
        <v>99.420732259750366</v>
      </c>
      <c r="H11" s="90">
        <v>98.599261045455933</v>
      </c>
      <c r="I11" s="90">
        <v>93</v>
      </c>
      <c r="J11" s="90">
        <v>95.777914794914707</v>
      </c>
      <c r="K11" s="90">
        <v>95.463335514068604</v>
      </c>
      <c r="L11" s="90">
        <v>98.506786903492966</v>
      </c>
    </row>
    <row r="12" spans="1:12" ht="14.25" x14ac:dyDescent="0.2">
      <c r="A12" s="49"/>
      <c r="B12" s="48" t="s">
        <v>18</v>
      </c>
      <c r="C12" s="81">
        <v>110.06731340328648</v>
      </c>
      <c r="D12" s="81">
        <v>100.70077084793272</v>
      </c>
      <c r="E12" s="81">
        <v>100.32333393209987</v>
      </c>
      <c r="F12" s="81">
        <v>95.894554883318932</v>
      </c>
      <c r="G12" s="81">
        <v>99.763435125350952</v>
      </c>
      <c r="H12" s="90">
        <v>105.55682182312012</v>
      </c>
      <c r="I12" s="90">
        <v>98</v>
      </c>
      <c r="J12" s="90">
        <v>99.962098651794904</v>
      </c>
      <c r="K12" s="90">
        <v>98.520898818969727</v>
      </c>
      <c r="L12" s="90">
        <v>109.53908447926801</v>
      </c>
    </row>
    <row r="13" spans="1:12" ht="14.25" x14ac:dyDescent="0.2">
      <c r="A13" s="49"/>
      <c r="B13" s="48" t="s">
        <v>20</v>
      </c>
      <c r="C13" s="81">
        <v>1.2697496573118823</v>
      </c>
      <c r="D13" s="81">
        <v>0</v>
      </c>
      <c r="E13" s="81">
        <v>78.705843753417653</v>
      </c>
      <c r="F13" s="81">
        <v>95.879514930238628</v>
      </c>
      <c r="G13" s="81">
        <v>101.40056610107422</v>
      </c>
      <c r="H13" s="90">
        <v>102.29599475860596</v>
      </c>
      <c r="I13" s="90">
        <v>101</v>
      </c>
      <c r="J13" s="90">
        <v>102.6259492993903</v>
      </c>
      <c r="K13" s="90">
        <v>97.550684213638306</v>
      </c>
      <c r="L13" s="90">
        <v>98.547705493720599</v>
      </c>
    </row>
    <row r="14" spans="1:12" ht="14.25" x14ac:dyDescent="0.2">
      <c r="A14" s="49"/>
      <c r="B14" s="48" t="s">
        <v>21</v>
      </c>
      <c r="C14" s="81">
        <v>0</v>
      </c>
      <c r="D14" s="81">
        <v>94.432278805386019</v>
      </c>
      <c r="E14" s="81">
        <v>92.665423196779102</v>
      </c>
      <c r="F14" s="81">
        <v>91.734479079558227</v>
      </c>
      <c r="G14" s="81">
        <v>97.011011838912964</v>
      </c>
      <c r="H14" s="90">
        <v>97.119683027267456</v>
      </c>
      <c r="I14" s="90">
        <v>98</v>
      </c>
      <c r="J14" s="90">
        <v>99.620086837294338</v>
      </c>
      <c r="K14" s="90">
        <v>100.29999999999998</v>
      </c>
      <c r="L14" s="90">
        <v>101.13231560963125</v>
      </c>
    </row>
    <row r="15" spans="1:12" ht="14.25" x14ac:dyDescent="0.2">
      <c r="A15" s="49"/>
      <c r="B15" s="48" t="s">
        <v>28</v>
      </c>
      <c r="C15" s="81">
        <v>105.81157059534443</v>
      </c>
      <c r="D15" s="81">
        <v>103.05663816947448</v>
      </c>
      <c r="E15" s="81">
        <v>102.41300600922345</v>
      </c>
      <c r="F15" s="81">
        <v>95.380009829766323</v>
      </c>
      <c r="G15" s="81">
        <v>99.809896945953369</v>
      </c>
      <c r="H15" s="90">
        <v>108.09670686721802</v>
      </c>
      <c r="I15" s="90">
        <v>108.09670686721802</v>
      </c>
      <c r="J15" s="90">
        <v>104.02945387604828</v>
      </c>
      <c r="K15" s="90">
        <v>103.40628623962402</v>
      </c>
      <c r="L15" s="90">
        <v>105.93222526196251</v>
      </c>
    </row>
    <row r="16" spans="1:12" ht="14.25" x14ac:dyDescent="0.2">
      <c r="A16" s="49"/>
      <c r="B16" s="48" t="s">
        <v>30</v>
      </c>
      <c r="C16" s="81">
        <v>99.136049472535476</v>
      </c>
      <c r="D16" s="81">
        <v>85.017228910537284</v>
      </c>
      <c r="E16" s="81">
        <v>98.075316138376692</v>
      </c>
      <c r="F16" s="81">
        <v>101.00698526869078</v>
      </c>
      <c r="G16" s="81">
        <v>102.48557329177856</v>
      </c>
      <c r="H16" s="90">
        <v>101.51482820510864</v>
      </c>
      <c r="I16" s="90">
        <v>100</v>
      </c>
      <c r="J16" s="90">
        <v>100.88682818520212</v>
      </c>
      <c r="K16" s="90">
        <v>100.30444860458374</v>
      </c>
      <c r="L16" s="90">
        <v>101.92758333963263</v>
      </c>
    </row>
    <row r="17" spans="1:4" ht="12.75" customHeight="1" x14ac:dyDescent="0.2">
      <c r="A17" s="37"/>
      <c r="B17" s="8"/>
      <c r="D17" s="21"/>
    </row>
    <row r="18" spans="1:4" ht="12.75" customHeight="1" x14ac:dyDescent="0.2">
      <c r="A18" s="45" t="s">
        <v>13</v>
      </c>
      <c r="B18" s="13" t="s">
        <v>50</v>
      </c>
      <c r="D18" s="21"/>
    </row>
    <row r="19" spans="1:4" ht="12.75" customHeight="1" x14ac:dyDescent="0.2">
      <c r="A19" t="s">
        <v>51</v>
      </c>
      <c r="B19" s="8" t="s">
        <v>48</v>
      </c>
      <c r="D19" s="21"/>
    </row>
    <row r="20" spans="1:4" ht="12.75" customHeight="1" x14ac:dyDescent="0.2">
      <c r="A20" s="8" t="s">
        <v>23</v>
      </c>
      <c r="B20" s="8"/>
      <c r="D20" s="21"/>
    </row>
    <row r="21" spans="1:4" ht="12.75" customHeight="1" x14ac:dyDescent="0.2">
      <c r="A21" s="25"/>
      <c r="B21" s="8"/>
    </row>
    <row r="22" spans="1:4" ht="12.75" customHeight="1" x14ac:dyDescent="0.2">
      <c r="A22" s="10"/>
      <c r="B22" s="8"/>
    </row>
    <row r="23" spans="1:4" ht="12.75" customHeight="1" x14ac:dyDescent="0.2">
      <c r="A23" s="25"/>
      <c r="B23" s="8"/>
    </row>
    <row r="24" spans="1:4" x14ac:dyDescent="0.2">
      <c r="A24" s="13"/>
      <c r="B24" s="42"/>
      <c r="C24" s="1"/>
    </row>
    <row r="25" spans="1:4" ht="14.25" customHeight="1" x14ac:dyDescent="0.2">
      <c r="A25" s="13"/>
      <c r="B25" s="42"/>
      <c r="C25" s="1"/>
    </row>
    <row r="26" spans="1:4" x14ac:dyDescent="0.2">
      <c r="A26" s="13"/>
      <c r="B26" s="43"/>
      <c r="C26" s="1"/>
    </row>
    <row r="27" spans="1:4" x14ac:dyDescent="0.2">
      <c r="A27" s="13"/>
      <c r="B27" s="19"/>
      <c r="C27" s="1"/>
    </row>
    <row r="28" spans="1:4" x14ac:dyDescent="0.2">
      <c r="A28" s="8"/>
      <c r="B28" s="19"/>
    </row>
    <row r="29" spans="1:4" x14ac:dyDescent="0.2">
      <c r="A29" s="13"/>
      <c r="B29" s="19"/>
    </row>
    <row r="30" spans="1:4" x14ac:dyDescent="0.2">
      <c r="A30" s="13"/>
      <c r="B30" s="19"/>
    </row>
  </sheetData>
  <mergeCells count="2">
    <mergeCell ref="A6:B6"/>
    <mergeCell ref="A7:B7"/>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&amp;L30/06/2010&amp;RUKACR 2010 Report </oddHeader>
    <oddFooter>&amp;LPage 60&amp;R&amp;F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opLeftCell="A7" zoomScaleNormal="100" workbookViewId="0">
      <selection activeCell="O20" sqref="O20"/>
    </sheetView>
  </sheetViews>
  <sheetFormatPr defaultRowHeight="12.75" x14ac:dyDescent="0.2"/>
  <cols>
    <col min="1" max="1" width="2.5703125" customWidth="1"/>
    <col min="2" max="2" width="24.140625" customWidth="1"/>
    <col min="16" max="16" width="24.140625" customWidth="1"/>
    <col min="18" max="18" width="10.140625" customWidth="1"/>
  </cols>
  <sheetData>
    <row r="1" spans="1:15" ht="20.25" x14ac:dyDescent="0.3">
      <c r="A1" s="14" t="s">
        <v>95</v>
      </c>
      <c r="C1" s="38" t="s">
        <v>52</v>
      </c>
    </row>
    <row r="2" spans="1:15" ht="20.25" x14ac:dyDescent="0.3">
      <c r="A2" s="14"/>
      <c r="E2" s="31"/>
    </row>
    <row r="3" spans="1:15" ht="20.25" x14ac:dyDescent="0.3">
      <c r="A3" s="14" t="s">
        <v>106</v>
      </c>
      <c r="B3" s="14"/>
      <c r="C3" s="1"/>
      <c r="D3" s="1"/>
      <c r="E3" s="1"/>
      <c r="F3" s="1"/>
      <c r="G3" s="1"/>
      <c r="H3" s="1"/>
      <c r="I3" s="1"/>
      <c r="J3" s="1"/>
      <c r="K3" s="1"/>
      <c r="L3" s="1"/>
      <c r="M3" s="1"/>
    </row>
    <row r="4" spans="1:15" ht="26.25" customHeight="1" x14ac:dyDescent="0.25">
      <c r="A4" s="68" t="s">
        <v>16</v>
      </c>
      <c r="B4" s="69"/>
      <c r="C4" s="303" t="s">
        <v>71</v>
      </c>
      <c r="D4" s="304"/>
      <c r="E4" s="304"/>
      <c r="F4" s="304"/>
      <c r="G4" s="304"/>
      <c r="H4" s="304"/>
      <c r="I4" s="304"/>
      <c r="J4" s="304"/>
      <c r="K4" s="304"/>
      <c r="L4" s="70"/>
      <c r="M4" s="70"/>
      <c r="N4" s="70"/>
      <c r="O4" s="71"/>
    </row>
    <row r="5" spans="1:15" ht="15" x14ac:dyDescent="0.25">
      <c r="A5" s="72"/>
      <c r="B5" s="73"/>
      <c r="C5" s="96">
        <v>1998</v>
      </c>
      <c r="D5" s="74">
        <v>1999</v>
      </c>
      <c r="E5" s="74">
        <v>2000</v>
      </c>
      <c r="F5" s="74">
        <v>2001</v>
      </c>
      <c r="G5" s="74">
        <v>2002</v>
      </c>
      <c r="H5" s="74">
        <v>2003</v>
      </c>
      <c r="I5" s="74">
        <v>2004</v>
      </c>
      <c r="J5" s="74">
        <v>2005</v>
      </c>
      <c r="K5" s="74">
        <v>2006</v>
      </c>
      <c r="L5" s="74">
        <v>2007</v>
      </c>
      <c r="M5" s="74">
        <v>2008</v>
      </c>
      <c r="N5" s="74">
        <v>2009</v>
      </c>
      <c r="O5" s="75">
        <v>2010</v>
      </c>
    </row>
    <row r="6" spans="1:15" ht="15" x14ac:dyDescent="0.25">
      <c r="A6" s="76" t="s">
        <v>123</v>
      </c>
      <c r="B6" s="77"/>
      <c r="C6" s="78"/>
      <c r="D6" s="78"/>
      <c r="E6" s="78"/>
      <c r="F6" s="78"/>
      <c r="G6" s="78">
        <v>4.5</v>
      </c>
      <c r="H6" s="78">
        <v>5.0999999999999996</v>
      </c>
      <c r="I6" s="78">
        <v>4.7555555555555555</v>
      </c>
      <c r="J6" s="78">
        <v>4.1935484946024175</v>
      </c>
      <c r="K6" s="78">
        <v>3.6213060904549326</v>
      </c>
      <c r="L6" s="78">
        <v>4.1073739867408507</v>
      </c>
      <c r="M6" s="78">
        <v>3.6375000000000002</v>
      </c>
      <c r="N6" s="78">
        <f>(SUM(N7:N14))/8</f>
        <v>2.7533532050651939</v>
      </c>
      <c r="O6" s="78">
        <f>(SUM(O7:O14))/8</f>
        <v>1.8462775995806866</v>
      </c>
    </row>
    <row r="7" spans="1:15" ht="16.5" x14ac:dyDescent="0.2">
      <c r="A7" s="79"/>
      <c r="B7" s="80" t="s">
        <v>75</v>
      </c>
      <c r="C7" s="81">
        <v>7.0000000000000007E-2</v>
      </c>
      <c r="D7" s="81">
        <v>0.3</v>
      </c>
      <c r="E7" s="81">
        <v>0.2</v>
      </c>
      <c r="F7" s="81">
        <v>0.4</v>
      </c>
      <c r="G7" s="81">
        <v>0.3</v>
      </c>
      <c r="H7" s="81">
        <v>0.19</v>
      </c>
      <c r="I7" s="81">
        <v>0.5</v>
      </c>
      <c r="J7" s="81">
        <v>0.23</v>
      </c>
      <c r="K7" s="81">
        <v>7.0000000000000007E-2</v>
      </c>
      <c r="L7" s="81">
        <v>4.8</v>
      </c>
      <c r="M7" s="190">
        <v>1.3</v>
      </c>
      <c r="N7" s="191">
        <v>7.0000000000000001E-3</v>
      </c>
      <c r="O7" s="191">
        <v>7.0000000000000001E-3</v>
      </c>
    </row>
    <row r="8" spans="1:15" ht="16.5" x14ac:dyDescent="0.2">
      <c r="A8" s="79"/>
      <c r="B8" s="80" t="s">
        <v>76</v>
      </c>
      <c r="C8" s="81">
        <v>3.2330012833408484</v>
      </c>
      <c r="D8" s="81">
        <v>1.0153188929001202</v>
      </c>
      <c r="E8" s="81">
        <v>2.4125245123695871</v>
      </c>
      <c r="F8" s="81">
        <v>3.3298320647679285</v>
      </c>
      <c r="G8" s="81">
        <v>3.8632530068560231</v>
      </c>
      <c r="H8" s="81">
        <v>6.2163405633963347</v>
      </c>
      <c r="I8" s="81">
        <v>5.8829296836903868</v>
      </c>
      <c r="J8" s="81">
        <v>4.8269053723490263</v>
      </c>
      <c r="K8" s="81">
        <v>4.7164641765694402</v>
      </c>
      <c r="L8" s="81">
        <v>5.1560069999999998</v>
      </c>
      <c r="M8" s="81">
        <v>4.8</v>
      </c>
      <c r="N8" s="81">
        <v>6.6</v>
      </c>
      <c r="O8" s="81">
        <v>6.3742089999999996</v>
      </c>
    </row>
    <row r="9" spans="1:15" ht="16.5" x14ac:dyDescent="0.2">
      <c r="A9" s="79"/>
      <c r="B9" s="80" t="s">
        <v>24</v>
      </c>
      <c r="C9" s="81">
        <v>2.6841200567514969</v>
      </c>
      <c r="D9" s="81">
        <v>5.25</v>
      </c>
      <c r="E9" s="81">
        <v>0.9</v>
      </c>
      <c r="F9" s="81">
        <v>1.4</v>
      </c>
      <c r="G9" s="81">
        <v>1.6</v>
      </c>
      <c r="H9" s="81">
        <v>1.4</v>
      </c>
      <c r="I9" s="81">
        <v>1.9</v>
      </c>
      <c r="J9" s="81">
        <v>1.6</v>
      </c>
      <c r="K9" s="81">
        <v>1.5</v>
      </c>
      <c r="L9" s="81">
        <v>2.1</v>
      </c>
      <c r="M9" s="192">
        <v>1.7</v>
      </c>
      <c r="N9" s="192">
        <v>1.93</v>
      </c>
      <c r="O9" s="192">
        <v>1.03</v>
      </c>
    </row>
    <row r="10" spans="1:15" ht="14.25" x14ac:dyDescent="0.2">
      <c r="A10" s="79"/>
      <c r="B10" s="83" t="s">
        <v>18</v>
      </c>
      <c r="C10" s="81">
        <v>6.7</v>
      </c>
      <c r="D10" s="81">
        <v>1.4</v>
      </c>
      <c r="E10" s="81">
        <v>2.1</v>
      </c>
      <c r="F10" s="81">
        <v>1.1000000000000001</v>
      </c>
      <c r="G10" s="81">
        <v>0.7</v>
      </c>
      <c r="H10" s="81">
        <v>1.6</v>
      </c>
      <c r="I10" s="81">
        <v>1.3</v>
      </c>
      <c r="J10" s="81">
        <v>1.2</v>
      </c>
      <c r="K10" s="81">
        <v>3.3</v>
      </c>
      <c r="L10" s="81">
        <v>2</v>
      </c>
      <c r="M10" s="81">
        <v>2.6</v>
      </c>
      <c r="N10" s="81">
        <v>1</v>
      </c>
      <c r="O10" s="81">
        <v>0.8</v>
      </c>
    </row>
    <row r="11" spans="1:15" ht="14.25" x14ac:dyDescent="0.2">
      <c r="A11" s="79"/>
      <c r="B11" s="83" t="s">
        <v>20</v>
      </c>
      <c r="C11" s="81">
        <v>6.082402675247649</v>
      </c>
      <c r="D11" s="81">
        <v>8</v>
      </c>
      <c r="E11" s="81">
        <v>9.154057771664375</v>
      </c>
      <c r="F11" s="81">
        <v>8.0148779170916082</v>
      </c>
      <c r="G11" s="81">
        <v>10.6</v>
      </c>
      <c r="H11" s="81">
        <v>8.1999999999999993</v>
      </c>
      <c r="I11" s="81">
        <v>7.6</v>
      </c>
      <c r="J11" s="81">
        <v>3.9</v>
      </c>
      <c r="K11" s="81">
        <v>3.3</v>
      </c>
      <c r="L11" s="81">
        <v>1.87</v>
      </c>
      <c r="M11" s="81">
        <v>1.3</v>
      </c>
      <c r="N11" s="81">
        <v>1.4156</v>
      </c>
      <c r="O11" s="81">
        <v>1.6975</v>
      </c>
    </row>
    <row r="12" spans="1:15" ht="16.5" x14ac:dyDescent="0.2">
      <c r="A12" s="79"/>
      <c r="B12" s="83" t="s">
        <v>130</v>
      </c>
      <c r="C12" s="81">
        <v>21.01701395526668</v>
      </c>
      <c r="D12" s="81">
        <v>15.42236115149753</v>
      </c>
      <c r="E12" s="81">
        <v>16</v>
      </c>
      <c r="F12" s="81">
        <v>11.8</v>
      </c>
      <c r="G12" s="81">
        <v>7.1</v>
      </c>
      <c r="H12" s="81">
        <v>6.8618413775303271</v>
      </c>
      <c r="I12" s="81">
        <v>4.8</v>
      </c>
      <c r="J12" s="81">
        <v>4.368755014222157</v>
      </c>
      <c r="K12" s="81">
        <v>4.6772115659891211</v>
      </c>
      <c r="L12" s="81">
        <v>4.3424861829985089</v>
      </c>
      <c r="M12" s="81">
        <v>3</v>
      </c>
      <c r="N12" s="81">
        <v>2.0944998763090625</v>
      </c>
      <c r="O12" s="81">
        <v>1.7781711389145916</v>
      </c>
    </row>
    <row r="13" spans="1:15" ht="16.5" x14ac:dyDescent="0.2">
      <c r="A13" s="79"/>
      <c r="B13" s="83" t="s">
        <v>132</v>
      </c>
      <c r="C13" s="81"/>
      <c r="D13" s="81">
        <v>9.0299999999999994</v>
      </c>
      <c r="E13" s="81">
        <v>7.6</v>
      </c>
      <c r="F13" s="81">
        <v>7.686387686387687</v>
      </c>
      <c r="G13" s="81">
        <v>9.1477060798209617</v>
      </c>
      <c r="H13" s="81">
        <v>9.3000000000000007</v>
      </c>
      <c r="I13" s="81">
        <v>6.7</v>
      </c>
      <c r="J13" s="81">
        <v>5.994377437199601</v>
      </c>
      <c r="K13" s="81">
        <v>3.4230032481052719</v>
      </c>
      <c r="L13" s="81">
        <v>2.5897210454799775</v>
      </c>
      <c r="M13" s="81">
        <v>2.2999999999999998</v>
      </c>
      <c r="N13" s="81">
        <v>2.0749103669234876</v>
      </c>
      <c r="O13" s="81">
        <v>1.6333406577309015</v>
      </c>
    </row>
    <row r="14" spans="1:15" ht="14.25" x14ac:dyDescent="0.2">
      <c r="A14" s="79"/>
      <c r="B14" s="83" t="s">
        <v>30</v>
      </c>
      <c r="C14" s="81">
        <v>10</v>
      </c>
      <c r="D14" s="81">
        <v>6.7</v>
      </c>
      <c r="E14" s="81">
        <v>6.2</v>
      </c>
      <c r="F14" s="81">
        <v>12.1</v>
      </c>
      <c r="G14" s="81">
        <v>5.5</v>
      </c>
      <c r="H14" s="81">
        <v>5.5</v>
      </c>
      <c r="I14" s="81">
        <v>9.1999999999999993</v>
      </c>
      <c r="J14" s="81">
        <v>9.4</v>
      </c>
      <c r="K14" s="81">
        <v>6.3</v>
      </c>
      <c r="L14" s="81">
        <v>10.000777665448323</v>
      </c>
      <c r="M14" s="81">
        <v>12.1</v>
      </c>
      <c r="N14" s="81">
        <v>6.9048153972889992</v>
      </c>
      <c r="O14" s="81">
        <v>1.45</v>
      </c>
    </row>
    <row r="15" spans="1:15" ht="14.25" x14ac:dyDescent="0.2">
      <c r="A15" s="84" t="s">
        <v>19</v>
      </c>
      <c r="B15" s="79"/>
      <c r="C15" s="81">
        <v>2.4</v>
      </c>
      <c r="D15" s="81">
        <v>2.2999999999999998</v>
      </c>
      <c r="E15" s="81">
        <v>0.93</v>
      </c>
      <c r="F15" s="81">
        <v>0.52199850857568975</v>
      </c>
      <c r="G15" s="81">
        <v>0.52447552447552448</v>
      </c>
      <c r="H15" s="81">
        <v>0.52</v>
      </c>
      <c r="I15" s="81">
        <v>0.5</v>
      </c>
      <c r="J15" s="81">
        <v>0.85779491618792791</v>
      </c>
      <c r="K15" s="81">
        <v>0.67002995428030898</v>
      </c>
      <c r="L15" s="81">
        <v>0.65700045310376076</v>
      </c>
      <c r="M15" s="81">
        <v>0.5</v>
      </c>
      <c r="N15" s="81">
        <v>0.54878965569087357</v>
      </c>
      <c r="O15" s="81">
        <v>0.58071155542487496</v>
      </c>
    </row>
    <row r="16" spans="1:15" ht="16.5" x14ac:dyDescent="0.2">
      <c r="A16" s="84" t="s">
        <v>96</v>
      </c>
      <c r="B16" s="84"/>
      <c r="C16" s="81"/>
      <c r="D16" s="81">
        <v>10.199999999999999</v>
      </c>
      <c r="E16" s="81">
        <v>4.5999999999999996</v>
      </c>
      <c r="F16" s="81">
        <v>3.15</v>
      </c>
      <c r="G16" s="81">
        <v>3.91</v>
      </c>
      <c r="H16" s="81">
        <v>6.8657478305257786</v>
      </c>
      <c r="I16" s="81">
        <v>6.8</v>
      </c>
      <c r="J16" s="81">
        <v>5.220835333653385</v>
      </c>
      <c r="K16" s="81">
        <v>3.143507972665148</v>
      </c>
      <c r="L16" s="81">
        <v>3.2</v>
      </c>
      <c r="M16" s="193">
        <v>2.6</v>
      </c>
      <c r="N16" s="193">
        <v>2.1</v>
      </c>
      <c r="O16" s="193">
        <v>2.2422010398613521</v>
      </c>
    </row>
    <row r="17" spans="1:15" ht="16.5" x14ac:dyDescent="0.2">
      <c r="A17" s="302" t="s">
        <v>97</v>
      </c>
      <c r="B17" s="302"/>
      <c r="C17" s="84"/>
      <c r="D17" s="84"/>
      <c r="E17" s="84"/>
      <c r="F17" s="81"/>
      <c r="G17" s="81">
        <v>1.5</v>
      </c>
      <c r="H17" s="81">
        <v>1.4421501147164864</v>
      </c>
      <c r="I17" s="81">
        <v>1.56</v>
      </c>
      <c r="J17" s="81">
        <v>1.4</v>
      </c>
      <c r="K17" s="81">
        <v>1.4</v>
      </c>
      <c r="L17" s="81">
        <v>1.2</v>
      </c>
      <c r="M17" s="81">
        <v>0.9</v>
      </c>
      <c r="N17" s="81">
        <v>0.66</v>
      </c>
      <c r="O17" s="81">
        <v>0.38</v>
      </c>
    </row>
    <row r="18" spans="1:15" ht="17.25" x14ac:dyDescent="0.25">
      <c r="A18" s="85" t="s">
        <v>98</v>
      </c>
      <c r="B18" s="86"/>
      <c r="C18" s="87">
        <v>6.6743324312743022</v>
      </c>
      <c r="D18" s="87">
        <v>5.4826967626247942</v>
      </c>
      <c r="E18" s="87">
        <v>4.4503381476386981</v>
      </c>
      <c r="F18" s="87">
        <v>4.7597058363473161</v>
      </c>
      <c r="G18" s="87">
        <v>4.0001643003580405</v>
      </c>
      <c r="H18" s="87">
        <v>4.5382051102310488</v>
      </c>
      <c r="I18" s="87">
        <v>4.3049999999999997</v>
      </c>
      <c r="J18" s="87">
        <v>3.7683805584385888</v>
      </c>
      <c r="K18" s="87">
        <v>3.1504410617533209</v>
      </c>
      <c r="L18" s="87">
        <v>3.4469083951845976</v>
      </c>
      <c r="M18" s="87">
        <v>3.0090909090909093</v>
      </c>
      <c r="N18" s="87">
        <f>(SUM(N7:N17))/11</f>
        <v>2.3032377542011297</v>
      </c>
      <c r="O18" s="87">
        <f>(SUM(O7:O17))/11</f>
        <v>1.633921217448338</v>
      </c>
    </row>
    <row r="19" spans="1:15" x14ac:dyDescent="0.2">
      <c r="A19" s="1"/>
      <c r="B19" s="1"/>
      <c r="C19" s="1"/>
      <c r="D19" s="1"/>
      <c r="E19" s="1"/>
      <c r="F19" s="1"/>
      <c r="G19" s="33"/>
      <c r="H19" s="33"/>
      <c r="I19" s="33"/>
      <c r="J19" s="33"/>
      <c r="K19" s="1"/>
      <c r="L19" s="1"/>
      <c r="M19" s="1"/>
      <c r="N19" s="1"/>
    </row>
    <row r="20" spans="1:15" ht="20.25" x14ac:dyDescent="0.3">
      <c r="A20" s="14" t="s">
        <v>107</v>
      </c>
      <c r="B20" s="52"/>
      <c r="C20" s="1"/>
      <c r="D20" s="1"/>
      <c r="E20" s="1"/>
      <c r="F20" s="1"/>
      <c r="G20" s="1"/>
      <c r="H20" s="1"/>
      <c r="I20" s="1"/>
      <c r="J20" s="1"/>
      <c r="K20" s="1"/>
      <c r="L20" s="1"/>
    </row>
    <row r="21" spans="1:15" ht="26.25" customHeight="1" x14ac:dyDescent="0.25">
      <c r="A21" s="68" t="s">
        <v>16</v>
      </c>
      <c r="B21" s="69"/>
      <c r="C21" s="303" t="s">
        <v>71</v>
      </c>
      <c r="D21" s="304"/>
      <c r="E21" s="304"/>
      <c r="F21" s="304"/>
      <c r="G21" s="304"/>
      <c r="H21" s="304"/>
      <c r="I21" s="304"/>
      <c r="J21" s="304"/>
      <c r="K21" s="304"/>
      <c r="L21" s="70"/>
      <c r="M21" s="70"/>
      <c r="N21" s="70"/>
      <c r="O21" s="71"/>
    </row>
    <row r="22" spans="1:15" ht="15" x14ac:dyDescent="0.25">
      <c r="A22" s="72"/>
      <c r="B22" s="73"/>
      <c r="C22" s="96">
        <v>1998</v>
      </c>
      <c r="D22" s="74">
        <v>1999</v>
      </c>
      <c r="E22" s="74">
        <v>2000</v>
      </c>
      <c r="F22" s="74">
        <v>2001</v>
      </c>
      <c r="G22" s="74">
        <v>2002</v>
      </c>
      <c r="H22" s="74">
        <v>2003</v>
      </c>
      <c r="I22" s="74">
        <v>2004</v>
      </c>
      <c r="J22" s="74">
        <v>2005</v>
      </c>
      <c r="K22" s="74">
        <v>2006</v>
      </c>
      <c r="L22" s="74">
        <v>2007</v>
      </c>
      <c r="M22" s="74">
        <v>2008</v>
      </c>
      <c r="N22" s="74">
        <v>2009</v>
      </c>
      <c r="O22" s="75">
        <v>2010</v>
      </c>
    </row>
    <row r="23" spans="1:15" ht="15" x14ac:dyDescent="0.25">
      <c r="A23" s="86" t="s">
        <v>123</v>
      </c>
      <c r="B23" s="88"/>
      <c r="C23" s="78"/>
      <c r="D23" s="78"/>
      <c r="E23" s="78"/>
      <c r="F23" s="78"/>
      <c r="G23" s="78">
        <v>4.9000000000000004</v>
      </c>
      <c r="H23" s="78">
        <v>5.2</v>
      </c>
      <c r="I23" s="78">
        <v>4.8777777777777782</v>
      </c>
      <c r="J23" s="78">
        <v>4.3391779743135679</v>
      </c>
      <c r="K23" s="78">
        <v>3.8026179227950863</v>
      </c>
      <c r="L23" s="78">
        <v>3.8915152957951755</v>
      </c>
      <c r="M23" s="78">
        <v>3.6124999999999998</v>
      </c>
      <c r="N23" s="78">
        <f>(SUM(N24:N31))/8</f>
        <v>2.7827973395958994</v>
      </c>
      <c r="O23" s="78">
        <f>(SUM(O24:O31))/8</f>
        <v>2.0156952965246058</v>
      </c>
    </row>
    <row r="24" spans="1:15" ht="16.5" x14ac:dyDescent="0.2">
      <c r="A24" s="79"/>
      <c r="B24" s="80" t="s">
        <v>75</v>
      </c>
      <c r="C24" s="81">
        <v>0.25</v>
      </c>
      <c r="D24" s="81">
        <v>0.2</v>
      </c>
      <c r="E24" s="81">
        <v>0.2</v>
      </c>
      <c r="F24" s="81">
        <v>0.5</v>
      </c>
      <c r="G24" s="81">
        <v>0.4</v>
      </c>
      <c r="H24" s="81">
        <v>0.38</v>
      </c>
      <c r="I24" s="81">
        <v>0.4</v>
      </c>
      <c r="J24" s="81">
        <v>9.2999999999999999E-2</v>
      </c>
      <c r="K24" s="81">
        <v>0.12</v>
      </c>
      <c r="L24" s="89">
        <v>5</v>
      </c>
      <c r="M24" s="82">
        <v>1</v>
      </c>
      <c r="N24" s="191">
        <v>0.04</v>
      </c>
      <c r="O24" s="191">
        <v>0</v>
      </c>
    </row>
    <row r="25" spans="1:15" ht="16.5" x14ac:dyDescent="0.2">
      <c r="A25" s="79"/>
      <c r="B25" s="80" t="s">
        <v>76</v>
      </c>
      <c r="C25" s="81">
        <v>3.7258950435295337</v>
      </c>
      <c r="D25" s="81">
        <v>1.288660720605932</v>
      </c>
      <c r="E25" s="81">
        <v>2.7113479186294009</v>
      </c>
      <c r="F25" s="81">
        <v>3.2295756425790927</v>
      </c>
      <c r="G25" s="81">
        <v>4.1441894090760689</v>
      </c>
      <c r="H25" s="81">
        <v>6.1322830642986048</v>
      </c>
      <c r="I25" s="81">
        <v>5.3365885374337623</v>
      </c>
      <c r="J25" s="81">
        <v>4.6903764737234903</v>
      </c>
      <c r="K25" s="81">
        <v>4.4823465776917537</v>
      </c>
      <c r="L25" s="81">
        <v>4.9682810000000002</v>
      </c>
      <c r="M25" s="81">
        <v>4.8</v>
      </c>
      <c r="N25" s="81">
        <v>6.2</v>
      </c>
      <c r="O25" s="81">
        <v>6.2695210000000001</v>
      </c>
    </row>
    <row r="26" spans="1:15" ht="16.5" x14ac:dyDescent="0.2">
      <c r="A26" s="79"/>
      <c r="B26" s="80" t="s">
        <v>24</v>
      </c>
      <c r="C26" s="81">
        <v>2.7034906959976959</v>
      </c>
      <c r="D26" s="81">
        <v>5.0999999999999996</v>
      </c>
      <c r="E26" s="81">
        <v>1.25</v>
      </c>
      <c r="F26" s="81">
        <v>1.6</v>
      </c>
      <c r="G26" s="81">
        <v>2</v>
      </c>
      <c r="H26" s="81">
        <v>1.7</v>
      </c>
      <c r="I26" s="81">
        <v>1.8</v>
      </c>
      <c r="J26" s="81">
        <v>1.5</v>
      </c>
      <c r="K26" s="81">
        <v>1.3</v>
      </c>
      <c r="L26" s="81">
        <v>1.68</v>
      </c>
      <c r="M26" s="81">
        <v>1.6</v>
      </c>
      <c r="N26" s="192">
        <v>1.92</v>
      </c>
      <c r="O26" s="192">
        <v>1.06</v>
      </c>
    </row>
    <row r="27" spans="1:15" ht="14.25" x14ac:dyDescent="0.2">
      <c r="A27" s="79"/>
      <c r="B27" s="83" t="s">
        <v>18</v>
      </c>
      <c r="C27" s="81">
        <v>7.2</v>
      </c>
      <c r="D27" s="81">
        <v>1.6</v>
      </c>
      <c r="E27" s="81">
        <v>2.2999999999999998</v>
      </c>
      <c r="F27" s="81">
        <v>1</v>
      </c>
      <c r="G27" s="81">
        <v>1.3</v>
      </c>
      <c r="H27" s="81">
        <v>1.9</v>
      </c>
      <c r="I27" s="81">
        <v>1.5</v>
      </c>
      <c r="J27" s="81">
        <v>1.8</v>
      </c>
      <c r="K27" s="81">
        <v>3.9</v>
      </c>
      <c r="L27" s="81">
        <v>1.6</v>
      </c>
      <c r="M27" s="81">
        <v>2.6</v>
      </c>
      <c r="N27" s="81">
        <v>1.2</v>
      </c>
      <c r="O27" s="81">
        <v>0.8</v>
      </c>
    </row>
    <row r="28" spans="1:15" ht="14.25" x14ac:dyDescent="0.2">
      <c r="A28" s="79"/>
      <c r="B28" s="83" t="s">
        <v>20</v>
      </c>
      <c r="C28" s="81">
        <v>6.9814104455591623</v>
      </c>
      <c r="D28" s="81">
        <v>9</v>
      </c>
      <c r="E28" s="81">
        <v>9.4776452579883923</v>
      </c>
      <c r="F28" s="81">
        <v>8.5906117295994502</v>
      </c>
      <c r="G28" s="81">
        <v>10.9</v>
      </c>
      <c r="H28" s="81">
        <v>8.5</v>
      </c>
      <c r="I28" s="81">
        <v>8.6999999999999993</v>
      </c>
      <c r="J28" s="81">
        <v>5.5</v>
      </c>
      <c r="K28" s="81">
        <v>3.6</v>
      </c>
      <c r="L28" s="81">
        <v>2.2200000000000002</v>
      </c>
      <c r="M28" s="81">
        <v>1.6</v>
      </c>
      <c r="N28" s="81">
        <v>1.8321000000000001</v>
      </c>
      <c r="O28" s="81">
        <v>2.2383999999999999</v>
      </c>
    </row>
    <row r="29" spans="1:15" ht="16.5" x14ac:dyDescent="0.2">
      <c r="A29" s="79"/>
      <c r="B29" s="83" t="s">
        <v>130</v>
      </c>
      <c r="C29" s="81">
        <v>19.235976435288521</v>
      </c>
      <c r="D29" s="81">
        <v>15.717555426502239</v>
      </c>
      <c r="E29" s="81">
        <v>16.100000000000001</v>
      </c>
      <c r="F29" s="81">
        <v>11.8</v>
      </c>
      <c r="G29" s="81">
        <v>7.8</v>
      </c>
      <c r="H29" s="81">
        <v>7.5780035431505119</v>
      </c>
      <c r="I29" s="81">
        <v>4.9000000000000004</v>
      </c>
      <c r="J29" s="81">
        <v>4.4787155381852752</v>
      </c>
      <c r="K29" s="81">
        <v>4.8316564155437831</v>
      </c>
      <c r="L29" s="81">
        <v>3.904443873619317</v>
      </c>
      <c r="M29" s="81">
        <v>3</v>
      </c>
      <c r="N29" s="81">
        <v>2.585542070869018</v>
      </c>
      <c r="O29" s="81">
        <v>2.0619785458879618</v>
      </c>
    </row>
    <row r="30" spans="1:15" ht="16.5" x14ac:dyDescent="0.2">
      <c r="A30" s="79"/>
      <c r="B30" s="83" t="s">
        <v>132</v>
      </c>
      <c r="C30" s="81"/>
      <c r="D30" s="81">
        <v>8.52</v>
      </c>
      <c r="E30" s="81">
        <v>7.2</v>
      </c>
      <c r="F30" s="81">
        <v>6.831888428194496</v>
      </c>
      <c r="G30" s="81">
        <v>8.3485401459854014</v>
      </c>
      <c r="H30" s="81">
        <v>9</v>
      </c>
      <c r="I30" s="81">
        <v>7.2</v>
      </c>
      <c r="J30" s="81">
        <v>5.5679862306368326</v>
      </c>
      <c r="K30" s="81">
        <v>3.7070598896119944</v>
      </c>
      <c r="L30" s="81">
        <v>2.1495709031467101</v>
      </c>
      <c r="M30" s="81">
        <v>2.2000000000000002</v>
      </c>
      <c r="N30" s="81">
        <v>1.9688715953307394</v>
      </c>
      <c r="O30" s="81">
        <v>1.8156628263088816</v>
      </c>
    </row>
    <row r="31" spans="1:15" ht="14.25" x14ac:dyDescent="0.2">
      <c r="A31" s="79"/>
      <c r="B31" s="83" t="s">
        <v>30</v>
      </c>
      <c r="C31" s="81">
        <v>11</v>
      </c>
      <c r="D31" s="81">
        <v>7.6</v>
      </c>
      <c r="E31" s="81">
        <v>6.8</v>
      </c>
      <c r="F31" s="81">
        <v>11.6</v>
      </c>
      <c r="G31" s="81">
        <v>5.9</v>
      </c>
      <c r="H31" s="81">
        <v>5</v>
      </c>
      <c r="I31" s="81">
        <v>9.8000000000000007</v>
      </c>
      <c r="J31" s="81">
        <v>9.4</v>
      </c>
      <c r="K31" s="81">
        <v>6.9</v>
      </c>
      <c r="L31" s="81">
        <v>9.6098265895953752</v>
      </c>
      <c r="M31" s="81">
        <v>12.1</v>
      </c>
      <c r="N31" s="81">
        <v>6.5158650505674363</v>
      </c>
      <c r="O31" s="81">
        <v>1.88</v>
      </c>
    </row>
    <row r="32" spans="1:15" ht="14.25" x14ac:dyDescent="0.2">
      <c r="A32" s="84" t="s">
        <v>19</v>
      </c>
      <c r="B32" s="79"/>
      <c r="C32" s="81">
        <v>2.8</v>
      </c>
      <c r="D32" s="81">
        <v>2.7</v>
      </c>
      <c r="E32" s="81">
        <v>0.97</v>
      </c>
      <c r="F32" s="81">
        <v>0.31611410948342328</v>
      </c>
      <c r="G32" s="81">
        <v>0.32916884865714074</v>
      </c>
      <c r="H32" s="81">
        <v>0.7</v>
      </c>
      <c r="I32" s="81">
        <v>0.4</v>
      </c>
      <c r="J32" s="81">
        <v>0.7981326707326255</v>
      </c>
      <c r="K32" s="81">
        <v>0.72339473487955852</v>
      </c>
      <c r="L32" s="81">
        <v>0.7492507492507493</v>
      </c>
      <c r="M32" s="81">
        <v>0.8</v>
      </c>
      <c r="N32" s="81">
        <v>0.76625608708106563</v>
      </c>
      <c r="O32" s="81">
        <v>0.64647839401156859</v>
      </c>
    </row>
    <row r="33" spans="1:15" ht="16.5" x14ac:dyDescent="0.2">
      <c r="A33" s="84" t="s">
        <v>96</v>
      </c>
      <c r="B33" s="84"/>
      <c r="C33" s="81"/>
      <c r="D33" s="81">
        <v>8</v>
      </c>
      <c r="E33" s="81">
        <v>5.3</v>
      </c>
      <c r="F33" s="81">
        <v>3.65</v>
      </c>
      <c r="G33" s="81">
        <v>4.3499999999999996</v>
      </c>
      <c r="H33" s="81">
        <v>7.5823577457119526</v>
      </c>
      <c r="I33" s="81">
        <v>6.3</v>
      </c>
      <c r="J33" s="81">
        <v>6.0063897763578273</v>
      </c>
      <c r="K33" s="81">
        <v>4.1119643299479813</v>
      </c>
      <c r="L33" s="81">
        <v>4.0999999999999996</v>
      </c>
      <c r="M33" s="193">
        <v>2.9</v>
      </c>
      <c r="N33" s="193">
        <v>2.5</v>
      </c>
      <c r="O33" s="193">
        <v>2.666666666666667</v>
      </c>
    </row>
    <row r="34" spans="1:15" ht="16.5" x14ac:dyDescent="0.2">
      <c r="A34" s="302" t="s">
        <v>97</v>
      </c>
      <c r="B34" s="302"/>
      <c r="C34" s="81"/>
      <c r="D34" s="84"/>
      <c r="E34" s="84"/>
      <c r="F34" s="81"/>
      <c r="G34" s="81">
        <v>2.5</v>
      </c>
      <c r="H34" s="81">
        <v>1.6200294550810017</v>
      </c>
      <c r="I34" s="81">
        <v>1.29</v>
      </c>
      <c r="J34" s="81">
        <v>1.7</v>
      </c>
      <c r="K34" s="81">
        <v>2</v>
      </c>
      <c r="L34" s="81">
        <v>1.8</v>
      </c>
      <c r="M34" s="81">
        <v>1.3</v>
      </c>
      <c r="N34" s="81">
        <v>0.48</v>
      </c>
      <c r="O34" s="81">
        <v>0.37</v>
      </c>
    </row>
    <row r="35" spans="1:15" ht="17.25" x14ac:dyDescent="0.25">
      <c r="A35" s="85" t="s">
        <v>98</v>
      </c>
      <c r="B35" s="86"/>
      <c r="C35" s="87">
        <v>6.8831243884402795</v>
      </c>
      <c r="D35" s="87">
        <v>5.50646295220852</v>
      </c>
      <c r="E35" s="87">
        <v>4.7089704381656992</v>
      </c>
      <c r="F35" s="87">
        <v>4.7305112730019507</v>
      </c>
      <c r="G35" s="87">
        <v>4.2912957495535453</v>
      </c>
      <c r="H35" s="87">
        <v>4.6984799786619558</v>
      </c>
      <c r="I35" s="87">
        <v>4.3241666666666667</v>
      </c>
      <c r="J35" s="87">
        <v>3.9630936846593805</v>
      </c>
      <c r="K35" s="87">
        <v>3.4215766974986095</v>
      </c>
      <c r="L35" s="87">
        <v>3.4346702832374678</v>
      </c>
      <c r="M35" s="87">
        <v>3.0818181818181816</v>
      </c>
      <c r="N35" s="87">
        <f>(SUM(N24:N34))/11</f>
        <v>2.3644213458043875</v>
      </c>
      <c r="O35" s="87">
        <f>(SUM(O24:O34))/11</f>
        <v>1.8007915848068259</v>
      </c>
    </row>
    <row r="37" spans="1:15" x14ac:dyDescent="0.2">
      <c r="A37" s="8">
        <v>1</v>
      </c>
      <c r="B37" s="8" t="s">
        <v>69</v>
      </c>
    </row>
    <row r="38" spans="1:15" x14ac:dyDescent="0.2">
      <c r="A38" s="8">
        <v>2</v>
      </c>
      <c r="B38" s="8" t="s">
        <v>131</v>
      </c>
    </row>
    <row r="39" spans="1:15" x14ac:dyDescent="0.2">
      <c r="A39" s="8">
        <v>3</v>
      </c>
      <c r="B39" s="8" t="s">
        <v>90</v>
      </c>
    </row>
    <row r="40" spans="1:15" x14ac:dyDescent="0.2">
      <c r="A40" s="8">
        <v>4</v>
      </c>
      <c r="B40" s="8" t="s">
        <v>2</v>
      </c>
    </row>
    <row r="41" spans="1:15" x14ac:dyDescent="0.2">
      <c r="A41" s="8">
        <v>5</v>
      </c>
      <c r="B41" s="8" t="s">
        <v>91</v>
      </c>
    </row>
    <row r="42" spans="1:15" x14ac:dyDescent="0.2">
      <c r="A42" s="8">
        <v>6</v>
      </c>
      <c r="B42" s="8" t="s">
        <v>9</v>
      </c>
    </row>
    <row r="43" spans="1:15" x14ac:dyDescent="0.2">
      <c r="A43" s="8">
        <v>7</v>
      </c>
      <c r="B43" s="8" t="s">
        <v>10</v>
      </c>
    </row>
    <row r="44" spans="1:15" x14ac:dyDescent="0.2">
      <c r="A44" s="8">
        <v>8</v>
      </c>
      <c r="B44" s="8" t="s">
        <v>3</v>
      </c>
    </row>
  </sheetData>
  <mergeCells count="4">
    <mergeCell ref="A17:B17"/>
    <mergeCell ref="A34:B34"/>
    <mergeCell ref="C4:K4"/>
    <mergeCell ref="C21:K21"/>
  </mergeCells>
  <phoneticPr fontId="22" type="noConversion"/>
  <pageMargins left="0.35433070866141736" right="0.19685039370078741" top="0.82677165354330717" bottom="0.74803149606299213" header="0.51181102362204722" footer="0.51181102362204722"/>
  <pageSetup paperSize="9" scale="70" orientation="landscape" r:id="rId1"/>
  <headerFooter alignWithMargins="0">
    <oddHeader xml:space="preserve">&amp;L30/06/2010&amp;RUKACR 2010 Report </oddHeader>
    <oddFooter>&amp;LPage 61&amp;R&amp;F</oddFooter>
  </headerFooter>
  <ignoredErrors>
    <ignoredError sqref="N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election activeCell="O20" sqref="O20"/>
    </sheetView>
  </sheetViews>
  <sheetFormatPr defaultRowHeight="12.75" x14ac:dyDescent="0.2"/>
  <cols>
    <col min="1" max="1" width="2.140625" customWidth="1"/>
    <col min="2" max="2" width="23.140625" customWidth="1"/>
    <col min="16" max="16" width="23.140625" customWidth="1"/>
  </cols>
  <sheetData>
    <row r="1" spans="1:15" ht="20.25" x14ac:dyDescent="0.3">
      <c r="A1" s="14" t="s">
        <v>228</v>
      </c>
      <c r="C1" s="38" t="s">
        <v>108</v>
      </c>
    </row>
    <row r="2" spans="1:15" ht="20.25" x14ac:dyDescent="0.3">
      <c r="A2" s="14"/>
      <c r="E2" s="31"/>
    </row>
    <row r="3" spans="1:15" ht="20.25" x14ac:dyDescent="0.3">
      <c r="A3" s="14" t="s">
        <v>109</v>
      </c>
      <c r="B3" s="14"/>
      <c r="C3" s="30"/>
      <c r="D3" s="30"/>
      <c r="E3" s="30"/>
      <c r="F3" s="30"/>
      <c r="G3" s="30"/>
      <c r="H3" s="30"/>
      <c r="I3" s="30"/>
      <c r="J3" s="30"/>
      <c r="K3" s="30"/>
      <c r="L3" s="30"/>
      <c r="M3" s="1"/>
    </row>
    <row r="4" spans="1:15" ht="26.25" customHeight="1" x14ac:dyDescent="0.25">
      <c r="A4" s="68" t="s">
        <v>16</v>
      </c>
      <c r="B4" s="69"/>
      <c r="C4" s="303" t="s">
        <v>71</v>
      </c>
      <c r="D4" s="304"/>
      <c r="E4" s="304"/>
      <c r="F4" s="304"/>
      <c r="G4" s="304"/>
      <c r="H4" s="304"/>
      <c r="I4" s="304"/>
      <c r="J4" s="304"/>
      <c r="K4" s="304"/>
      <c r="L4" s="70"/>
      <c r="M4" s="70"/>
      <c r="N4" s="70"/>
      <c r="O4" s="71"/>
    </row>
    <row r="5" spans="1:15" ht="15" x14ac:dyDescent="0.25">
      <c r="A5" s="72"/>
      <c r="B5" s="73"/>
      <c r="C5" s="96">
        <v>1998</v>
      </c>
      <c r="D5" s="74">
        <v>1999</v>
      </c>
      <c r="E5" s="74">
        <v>2000</v>
      </c>
      <c r="F5" s="74">
        <v>2001</v>
      </c>
      <c r="G5" s="74">
        <v>2002</v>
      </c>
      <c r="H5" s="74">
        <v>2003</v>
      </c>
      <c r="I5" s="74">
        <v>2004</v>
      </c>
      <c r="J5" s="74">
        <v>2005</v>
      </c>
      <c r="K5" s="74">
        <v>2006</v>
      </c>
      <c r="L5" s="74">
        <v>2007</v>
      </c>
      <c r="M5" s="74">
        <v>2008</v>
      </c>
      <c r="N5" s="74">
        <v>2009</v>
      </c>
      <c r="O5" s="75">
        <v>2010</v>
      </c>
    </row>
    <row r="6" spans="1:15" ht="15" x14ac:dyDescent="0.25">
      <c r="A6" s="76" t="s">
        <v>123</v>
      </c>
      <c r="B6" s="77"/>
      <c r="C6" s="78"/>
      <c r="D6" s="78"/>
      <c r="E6" s="78"/>
      <c r="F6" s="78"/>
      <c r="G6" s="78">
        <v>79.400000000000006</v>
      </c>
      <c r="H6" s="78">
        <v>81.099999999999994</v>
      </c>
      <c r="I6" s="78">
        <v>80.956387672468239</v>
      </c>
      <c r="J6" s="78">
        <v>81.744108181483512</v>
      </c>
      <c r="K6" s="78">
        <v>82.696524529128482</v>
      </c>
      <c r="L6" s="78">
        <v>83.080304695415961</v>
      </c>
      <c r="M6" s="78">
        <v>84.325000000000003</v>
      </c>
      <c r="N6" s="78">
        <f>(SUM(N7:N14))/8</f>
        <v>84.925931610160191</v>
      </c>
      <c r="O6" s="78">
        <f>(SUM(O7:O14))/8</f>
        <v>83.404606926032358</v>
      </c>
    </row>
    <row r="7" spans="1:15" ht="16.5" x14ac:dyDescent="0.2">
      <c r="A7" s="79"/>
      <c r="B7" s="80" t="s">
        <v>75</v>
      </c>
      <c r="C7" s="81">
        <v>81.5</v>
      </c>
      <c r="D7" s="81">
        <v>82</v>
      </c>
      <c r="E7" s="81">
        <v>89.9</v>
      </c>
      <c r="F7" s="81">
        <v>82.2</v>
      </c>
      <c r="G7" s="81">
        <v>85.5</v>
      </c>
      <c r="H7" s="81">
        <v>85.7</v>
      </c>
      <c r="I7" s="81">
        <v>86.3</v>
      </c>
      <c r="J7" s="81">
        <v>86.9</v>
      </c>
      <c r="K7" s="81">
        <v>86.6</v>
      </c>
      <c r="L7" s="91">
        <v>82.5</v>
      </c>
      <c r="M7" s="91">
        <v>84.8</v>
      </c>
      <c r="N7" s="163">
        <v>85.3</v>
      </c>
      <c r="O7" s="91">
        <v>84.8</v>
      </c>
    </row>
    <row r="8" spans="1:15" ht="16.5" x14ac:dyDescent="0.2">
      <c r="A8" s="79"/>
      <c r="B8" s="80" t="s">
        <v>76</v>
      </c>
      <c r="C8" s="81">
        <v>77.985783358190844</v>
      </c>
      <c r="D8" s="81">
        <v>78.080660260494085</v>
      </c>
      <c r="E8" s="81">
        <v>76.919976272724099</v>
      </c>
      <c r="F8" s="81">
        <v>79.964182249322235</v>
      </c>
      <c r="G8" s="81">
        <v>78.522046203068882</v>
      </c>
      <c r="H8" s="81">
        <v>80.845986498242951</v>
      </c>
      <c r="I8" s="81">
        <v>77.427291169987967</v>
      </c>
      <c r="J8" s="81">
        <v>76.443849307170851</v>
      </c>
      <c r="K8" s="81">
        <v>77.531170000000003</v>
      </c>
      <c r="L8" s="81">
        <v>76.400019999999998</v>
      </c>
      <c r="M8" s="81">
        <v>77.7</v>
      </c>
      <c r="N8" s="81">
        <v>79.599999999999994</v>
      </c>
      <c r="O8" s="81">
        <v>75.248419999999996</v>
      </c>
    </row>
    <row r="9" spans="1:15" ht="16.5" x14ac:dyDescent="0.2">
      <c r="A9" s="79"/>
      <c r="B9" s="80" t="s">
        <v>24</v>
      </c>
      <c r="C9" s="81">
        <f>(70.01332741004+78.05)/2</f>
        <v>74.031663705020009</v>
      </c>
      <c r="D9" s="81">
        <v>75.599999999999994</v>
      </c>
      <c r="E9" s="81">
        <f>(79.1+82.2)/2</f>
        <v>80.650000000000006</v>
      </c>
      <c r="F9" s="81">
        <v>82.8</v>
      </c>
      <c r="G9" s="81">
        <v>84.3</v>
      </c>
      <c r="H9" s="81">
        <v>85.1</v>
      </c>
      <c r="I9" s="81">
        <v>84.8</v>
      </c>
      <c r="J9" s="81">
        <v>85.1</v>
      </c>
      <c r="K9" s="81">
        <v>85.3</v>
      </c>
      <c r="L9" s="81">
        <v>86.21</v>
      </c>
      <c r="M9" s="81">
        <v>86.9</v>
      </c>
      <c r="N9" s="81">
        <v>86.13</v>
      </c>
      <c r="O9" s="81">
        <v>83.91</v>
      </c>
    </row>
    <row r="10" spans="1:15" ht="14.25" x14ac:dyDescent="0.2">
      <c r="A10" s="79"/>
      <c r="B10" s="83" t="s">
        <v>18</v>
      </c>
      <c r="C10" s="81">
        <v>82</v>
      </c>
      <c r="D10" s="81">
        <v>84.6</v>
      </c>
      <c r="E10" s="81">
        <v>86.1</v>
      </c>
      <c r="F10" s="81">
        <v>86</v>
      </c>
      <c r="G10" s="81">
        <v>88.5</v>
      </c>
      <c r="H10" s="81">
        <v>87.7</v>
      </c>
      <c r="I10" s="81">
        <v>87.5</v>
      </c>
      <c r="J10" s="81">
        <v>87.8</v>
      </c>
      <c r="K10" s="81">
        <v>86.3</v>
      </c>
      <c r="L10" s="81">
        <v>87.5</v>
      </c>
      <c r="M10" s="81">
        <v>86.8</v>
      </c>
      <c r="N10" s="81">
        <v>90.1</v>
      </c>
      <c r="O10" s="81">
        <v>85.8</v>
      </c>
    </row>
    <row r="11" spans="1:15" ht="14.25" x14ac:dyDescent="0.2">
      <c r="A11" s="79"/>
      <c r="B11" s="83" t="s">
        <v>20</v>
      </c>
      <c r="C11" s="81">
        <v>76.047865036291114</v>
      </c>
      <c r="D11" s="81">
        <v>77</v>
      </c>
      <c r="E11" s="81">
        <v>85.815363881401623</v>
      </c>
      <c r="F11" s="81">
        <v>81.193400322540626</v>
      </c>
      <c r="G11" s="81">
        <v>63.4</v>
      </c>
      <c r="H11" s="81">
        <v>72.2</v>
      </c>
      <c r="I11" s="81">
        <v>77.2</v>
      </c>
      <c r="J11" s="81">
        <v>82.5</v>
      </c>
      <c r="K11" s="81">
        <v>85.4</v>
      </c>
      <c r="L11" s="81">
        <v>84.31</v>
      </c>
      <c r="M11" s="81">
        <v>82.4</v>
      </c>
      <c r="N11" s="81">
        <v>84.662999999999997</v>
      </c>
      <c r="O11" s="81">
        <v>84.3</v>
      </c>
    </row>
    <row r="12" spans="1:15" ht="16.5" x14ac:dyDescent="0.2">
      <c r="A12" s="79"/>
      <c r="B12" s="83" t="s">
        <v>130</v>
      </c>
      <c r="C12" s="81">
        <v>66.599999999999994</v>
      </c>
      <c r="D12" s="81">
        <v>69.155277697004948</v>
      </c>
      <c r="E12" s="81">
        <v>70.099999999999994</v>
      </c>
      <c r="F12" s="81">
        <v>73.3</v>
      </c>
      <c r="G12" s="81">
        <v>76</v>
      </c>
      <c r="H12" s="81">
        <v>77.958039895284088</v>
      </c>
      <c r="I12" s="81">
        <v>77.973158853488982</v>
      </c>
      <c r="J12" s="81">
        <v>79.913937714244028</v>
      </c>
      <c r="K12" s="81">
        <v>79.981391354136846</v>
      </c>
      <c r="L12" s="81">
        <v>81.783489779805237</v>
      </c>
      <c r="M12" s="81">
        <v>84.6</v>
      </c>
      <c r="N12" s="81">
        <v>85.223055990764408</v>
      </c>
      <c r="O12" s="81">
        <v>86.297622400128731</v>
      </c>
    </row>
    <row r="13" spans="1:15" ht="16.5" x14ac:dyDescent="0.2">
      <c r="A13" s="79"/>
      <c r="B13" s="83" t="s">
        <v>77</v>
      </c>
      <c r="C13" s="81"/>
      <c r="D13" s="81"/>
      <c r="E13" s="81">
        <v>70.400000000000006</v>
      </c>
      <c r="F13" s="81">
        <v>74.208754208754215</v>
      </c>
      <c r="G13" s="81">
        <v>75.806451612903231</v>
      </c>
      <c r="H13" s="81">
        <v>76.8</v>
      </c>
      <c r="I13" s="81">
        <v>77.718410198725167</v>
      </c>
      <c r="J13" s="81">
        <v>78.334995919107641</v>
      </c>
      <c r="K13" s="81">
        <v>81.485799950029147</v>
      </c>
      <c r="L13" s="81">
        <v>83.070897610103117</v>
      </c>
      <c r="M13" s="81">
        <v>83.6</v>
      </c>
      <c r="N13" s="81">
        <v>84.140666717522322</v>
      </c>
      <c r="O13" s="81">
        <v>81.300813008130078</v>
      </c>
    </row>
    <row r="14" spans="1:15" ht="14.25" x14ac:dyDescent="0.2">
      <c r="A14" s="79"/>
      <c r="B14" s="83" t="s">
        <v>30</v>
      </c>
      <c r="C14" s="81">
        <v>75</v>
      </c>
      <c r="D14" s="81">
        <v>76.900000000000006</v>
      </c>
      <c r="E14" s="81">
        <v>79.400000000000006</v>
      </c>
      <c r="F14" s="81">
        <v>78.900000000000006</v>
      </c>
      <c r="G14" s="81">
        <v>84.5</v>
      </c>
      <c r="H14" s="81">
        <v>84</v>
      </c>
      <c r="I14" s="81">
        <v>83.4</v>
      </c>
      <c r="J14" s="81">
        <v>82.3</v>
      </c>
      <c r="K14" s="81">
        <v>84.096909457990378</v>
      </c>
      <c r="L14" s="81">
        <v>82.868030173419399</v>
      </c>
      <c r="M14" s="81">
        <v>87.8</v>
      </c>
      <c r="N14" s="81">
        <v>84.250730172994835</v>
      </c>
      <c r="O14" s="81">
        <v>85.58</v>
      </c>
    </row>
    <row r="15" spans="1:15" ht="14.25" x14ac:dyDescent="0.2">
      <c r="A15" s="84" t="s">
        <v>19</v>
      </c>
      <c r="B15" s="79"/>
      <c r="C15" s="81">
        <v>81.3</v>
      </c>
      <c r="D15" s="81">
        <v>80.7</v>
      </c>
      <c r="E15" s="81">
        <v>84.6</v>
      </c>
      <c r="F15" s="81">
        <v>84.257187836606178</v>
      </c>
      <c r="G15" s="81">
        <v>84.218054672600132</v>
      </c>
      <c r="H15" s="81">
        <v>83.9</v>
      </c>
      <c r="I15" s="81">
        <v>85.41857178485327</v>
      </c>
      <c r="J15" s="81">
        <v>84.624496564795066</v>
      </c>
      <c r="K15" s="81">
        <v>84.274002837773921</v>
      </c>
      <c r="L15" s="81">
        <v>84.896541307959524</v>
      </c>
      <c r="M15" s="81">
        <v>86</v>
      </c>
      <c r="N15" s="81">
        <v>84.739136971883937</v>
      </c>
      <c r="O15" s="81">
        <v>84.945604234048815</v>
      </c>
    </row>
    <row r="16" spans="1:15" ht="16.5" x14ac:dyDescent="0.2">
      <c r="A16" s="84" t="s">
        <v>25</v>
      </c>
      <c r="B16" s="84"/>
      <c r="C16" s="81"/>
      <c r="D16" s="81">
        <v>43</v>
      </c>
      <c r="E16" s="81">
        <v>43</v>
      </c>
      <c r="F16" s="81">
        <v>44.11</v>
      </c>
      <c r="G16" s="81">
        <v>68.16</v>
      </c>
      <c r="H16" s="81">
        <v>67.891781521184285</v>
      </c>
      <c r="I16" s="81">
        <v>66.18205631958088</v>
      </c>
      <c r="J16" s="81">
        <v>72.023523763802217</v>
      </c>
      <c r="K16" s="81">
        <v>70.911161731207287</v>
      </c>
      <c r="L16" s="81">
        <v>77.2</v>
      </c>
      <c r="M16" s="81">
        <v>77</v>
      </c>
      <c r="N16" s="81">
        <v>80.099999999999994</v>
      </c>
      <c r="O16" s="81">
        <v>83.578856152512998</v>
      </c>
    </row>
    <row r="17" spans="1:15" ht="16.5" x14ac:dyDescent="0.2">
      <c r="A17" s="302" t="s">
        <v>26</v>
      </c>
      <c r="B17" s="302"/>
      <c r="C17" s="81"/>
      <c r="D17" s="81"/>
      <c r="E17" s="81"/>
      <c r="F17" s="81"/>
      <c r="G17" s="81">
        <v>76.099999999999994</v>
      </c>
      <c r="H17" s="81">
        <v>75.352343493936417</v>
      </c>
      <c r="I17" s="81">
        <v>78.900000000000006</v>
      </c>
      <c r="J17" s="81">
        <v>82</v>
      </c>
      <c r="K17" s="81">
        <v>77.599999999999994</v>
      </c>
      <c r="L17" s="81">
        <v>83.5</v>
      </c>
      <c r="M17" s="81">
        <v>81.099999999999994</v>
      </c>
      <c r="N17" s="84">
        <v>84.4</v>
      </c>
      <c r="O17" s="81">
        <v>83.6</v>
      </c>
    </row>
    <row r="18" spans="1:15" ht="17.25" x14ac:dyDescent="0.25">
      <c r="A18" s="85" t="s">
        <v>27</v>
      </c>
      <c r="B18" s="86"/>
      <c r="C18" s="87">
        <v>77.070786508395557</v>
      </c>
      <c r="D18" s="87">
        <v>78.036843427000463</v>
      </c>
      <c r="E18" s="87">
        <v>76.909613656783463</v>
      </c>
      <c r="F18" s="87">
        <v>80.200201394943505</v>
      </c>
      <c r="G18" s="87">
        <v>78.786089662318474</v>
      </c>
      <c r="H18" s="87">
        <v>79.77605040920038</v>
      </c>
      <c r="I18" s="87">
        <v>79.925676429720696</v>
      </c>
      <c r="J18" s="87">
        <v>81.19541616349575</v>
      </c>
      <c r="K18" s="87">
        <v>81.421157110928121</v>
      </c>
      <c r="L18" s="87">
        <v>82.748998079207936</v>
      </c>
      <c r="M18" s="87">
        <v>83.518181818181816</v>
      </c>
      <c r="N18" s="87">
        <f>(SUM(N7:N17))/11</f>
        <v>84.422417259378676</v>
      </c>
      <c r="O18" s="87">
        <f>(SUM(O7:O17))/11</f>
        <v>83.578301435892797</v>
      </c>
    </row>
    <row r="19" spans="1:15" x14ac:dyDescent="0.2">
      <c r="A19" s="1"/>
      <c r="B19" s="1"/>
      <c r="C19" s="33"/>
      <c r="D19" s="33"/>
      <c r="E19" s="33"/>
      <c r="F19" s="33"/>
      <c r="G19" s="33"/>
      <c r="H19" s="33"/>
      <c r="I19" s="33"/>
      <c r="J19" s="33"/>
      <c r="K19" s="33"/>
      <c r="L19" s="33"/>
      <c r="M19" s="33"/>
    </row>
    <row r="20" spans="1:15" ht="20.25" x14ac:dyDescent="0.3">
      <c r="A20" s="14" t="s">
        <v>110</v>
      </c>
      <c r="B20" s="14"/>
      <c r="C20" s="34"/>
      <c r="D20" s="34"/>
      <c r="E20" s="35"/>
      <c r="F20" s="36"/>
      <c r="G20" s="36"/>
      <c r="H20" s="36"/>
      <c r="I20" s="36"/>
      <c r="J20" s="36"/>
      <c r="K20" s="36"/>
      <c r="L20" s="30"/>
    </row>
    <row r="21" spans="1:15" ht="17.25" x14ac:dyDescent="0.25">
      <c r="A21" s="68" t="s">
        <v>16</v>
      </c>
      <c r="B21" s="69"/>
      <c r="C21" s="303" t="s">
        <v>71</v>
      </c>
      <c r="D21" s="304"/>
      <c r="E21" s="304"/>
      <c r="F21" s="304"/>
      <c r="G21" s="304"/>
      <c r="H21" s="304"/>
      <c r="I21" s="304"/>
      <c r="J21" s="304"/>
      <c r="K21" s="304"/>
      <c r="L21" s="70"/>
      <c r="M21" s="70"/>
      <c r="N21" s="70"/>
      <c r="O21" s="71"/>
    </row>
    <row r="22" spans="1:15" ht="15" x14ac:dyDescent="0.25">
      <c r="A22" s="72"/>
      <c r="B22" s="73"/>
      <c r="C22" s="96">
        <v>1998</v>
      </c>
      <c r="D22" s="74">
        <v>1999</v>
      </c>
      <c r="E22" s="74">
        <v>2000</v>
      </c>
      <c r="F22" s="74">
        <v>2001</v>
      </c>
      <c r="G22" s="74">
        <v>2002</v>
      </c>
      <c r="H22" s="74">
        <v>2003</v>
      </c>
      <c r="I22" s="74">
        <v>2004</v>
      </c>
      <c r="J22" s="74">
        <v>2005</v>
      </c>
      <c r="K22" s="74">
        <v>2006</v>
      </c>
      <c r="L22" s="74">
        <v>2007</v>
      </c>
      <c r="M22" s="74">
        <v>2008</v>
      </c>
      <c r="N22" s="74">
        <v>2009</v>
      </c>
      <c r="O22" s="75">
        <v>2010</v>
      </c>
    </row>
    <row r="23" spans="1:15" ht="15" x14ac:dyDescent="0.25">
      <c r="A23" s="76" t="s">
        <v>123</v>
      </c>
      <c r="B23" s="77"/>
      <c r="C23" s="78"/>
      <c r="D23" s="78"/>
      <c r="E23" s="78"/>
      <c r="F23" s="78"/>
      <c r="G23" s="78">
        <v>80.3</v>
      </c>
      <c r="H23" s="78">
        <v>81.400000000000006</v>
      </c>
      <c r="I23" s="78">
        <v>81.681607843110015</v>
      </c>
      <c r="J23" s="78">
        <v>82.733045210500791</v>
      </c>
      <c r="K23" s="78">
        <v>83.623283578967389</v>
      </c>
      <c r="L23" s="78">
        <v>84.919660976862957</v>
      </c>
      <c r="M23" s="78">
        <v>85.774999999999991</v>
      </c>
      <c r="N23" s="78">
        <f>(SUM(N24:N31))/8</f>
        <v>86.380105177063299</v>
      </c>
      <c r="O23" s="78">
        <f>(SUM(O24:O31))/8</f>
        <v>85.344634966622479</v>
      </c>
    </row>
    <row r="24" spans="1:15" ht="16.5" x14ac:dyDescent="0.2">
      <c r="A24" s="79"/>
      <c r="B24" s="80" t="s">
        <v>75</v>
      </c>
      <c r="C24" s="81">
        <v>83.6</v>
      </c>
      <c r="D24" s="81">
        <v>84.1</v>
      </c>
      <c r="E24" s="81">
        <v>85.2</v>
      </c>
      <c r="F24" s="81">
        <v>85</v>
      </c>
      <c r="G24" s="81">
        <v>86.8</v>
      </c>
      <c r="H24" s="81">
        <v>85.4</v>
      </c>
      <c r="I24" s="81">
        <v>87.8</v>
      </c>
      <c r="J24" s="81">
        <v>88.2</v>
      </c>
      <c r="K24" s="81">
        <v>87.9</v>
      </c>
      <c r="L24" s="89">
        <v>83.5</v>
      </c>
      <c r="M24" s="89">
        <v>86.5</v>
      </c>
      <c r="N24" s="163">
        <v>86.2</v>
      </c>
      <c r="O24" s="163">
        <v>87.2</v>
      </c>
    </row>
    <row r="25" spans="1:15" ht="16.5" x14ac:dyDescent="0.2">
      <c r="A25" s="79"/>
      <c r="B25" s="80" t="s">
        <v>76</v>
      </c>
      <c r="C25" s="81">
        <v>78.064971038118699</v>
      </c>
      <c r="D25" s="81">
        <v>78.311597826856371</v>
      </c>
      <c r="E25" s="81">
        <v>77.482010537701939</v>
      </c>
      <c r="F25" s="81">
        <v>80.143255564605781</v>
      </c>
      <c r="G25" s="81">
        <v>79.137347215148537</v>
      </c>
      <c r="H25" s="81">
        <v>80.928125216069901</v>
      </c>
      <c r="I25" s="81">
        <v>77.980738685998503</v>
      </c>
      <c r="J25" s="81">
        <v>76.396743247714411</v>
      </c>
      <c r="K25" s="81">
        <v>77.825869999999995</v>
      </c>
      <c r="L25" s="81">
        <v>77.660520000000005</v>
      </c>
      <c r="M25" s="81">
        <v>77.900000000000006</v>
      </c>
      <c r="N25" s="81">
        <v>80</v>
      </c>
      <c r="O25" s="81">
        <v>76.5</v>
      </c>
    </row>
    <row r="26" spans="1:15" ht="16.5" x14ac:dyDescent="0.2">
      <c r="A26" s="79"/>
      <c r="B26" s="80" t="s">
        <v>24</v>
      </c>
      <c r="C26" s="81">
        <f>(69.394565390116+80.18)/2</f>
        <v>74.787282695057996</v>
      </c>
      <c r="D26" s="81">
        <v>76.400000000000006</v>
      </c>
      <c r="E26" s="81">
        <f>(79.5+82.7)/2</f>
        <v>81.099999999999994</v>
      </c>
      <c r="F26" s="81">
        <v>83.2</v>
      </c>
      <c r="G26" s="81">
        <v>84.5</v>
      </c>
      <c r="H26" s="81">
        <v>84.8</v>
      </c>
      <c r="I26" s="81">
        <v>84.4</v>
      </c>
      <c r="J26" s="81">
        <v>85.1</v>
      </c>
      <c r="K26" s="81">
        <v>85.7</v>
      </c>
      <c r="L26" s="81">
        <v>89.85</v>
      </c>
      <c r="M26" s="81">
        <v>89.9</v>
      </c>
      <c r="N26" s="81">
        <v>90.17</v>
      </c>
      <c r="O26" s="81">
        <v>89.06</v>
      </c>
    </row>
    <row r="27" spans="1:15" ht="14.25" x14ac:dyDescent="0.2">
      <c r="A27" s="79"/>
      <c r="B27" s="83" t="s">
        <v>18</v>
      </c>
      <c r="C27" s="81">
        <v>83</v>
      </c>
      <c r="D27" s="81">
        <v>84.9</v>
      </c>
      <c r="E27" s="81">
        <v>86.8</v>
      </c>
      <c r="F27" s="81">
        <v>87.6</v>
      </c>
      <c r="G27" s="81">
        <v>87.8</v>
      </c>
      <c r="H27" s="81">
        <v>87.3</v>
      </c>
      <c r="I27" s="81">
        <v>87.5</v>
      </c>
      <c r="J27" s="81">
        <v>89</v>
      </c>
      <c r="K27" s="81">
        <v>86.7</v>
      </c>
      <c r="L27" s="81">
        <v>88.6</v>
      </c>
      <c r="M27" s="81">
        <v>88.2</v>
      </c>
      <c r="N27" s="81">
        <v>89.7</v>
      </c>
      <c r="O27" s="81">
        <v>86.2</v>
      </c>
    </row>
    <row r="28" spans="1:15" ht="14.25" x14ac:dyDescent="0.2">
      <c r="A28" s="79"/>
      <c r="B28" s="83" t="s">
        <v>20</v>
      </c>
      <c r="C28" s="81">
        <v>76.381188441719388</v>
      </c>
      <c r="D28" s="81">
        <v>77</v>
      </c>
      <c r="E28" s="81">
        <v>84.877862108552833</v>
      </c>
      <c r="F28" s="81">
        <v>81.067556296914105</v>
      </c>
      <c r="G28" s="81">
        <v>65.900000000000006</v>
      </c>
      <c r="H28" s="81">
        <v>72.8</v>
      </c>
      <c r="I28" s="81">
        <v>78.2</v>
      </c>
      <c r="J28" s="81">
        <v>84.5</v>
      </c>
      <c r="K28" s="81">
        <v>87.4</v>
      </c>
      <c r="L28" s="81">
        <v>86.16</v>
      </c>
      <c r="M28" s="81">
        <v>84.6</v>
      </c>
      <c r="N28" s="81">
        <v>86.194000000000003</v>
      </c>
      <c r="O28" s="81">
        <v>86.1</v>
      </c>
    </row>
    <row r="29" spans="1:15" ht="16.5" x14ac:dyDescent="0.2">
      <c r="A29" s="79"/>
      <c r="B29" s="83" t="s">
        <v>130</v>
      </c>
      <c r="C29" s="81">
        <v>69.2</v>
      </c>
      <c r="D29" s="81">
        <v>70.447169746865711</v>
      </c>
      <c r="E29" s="81">
        <v>71.3</v>
      </c>
      <c r="F29" s="81">
        <v>74.8</v>
      </c>
      <c r="G29" s="81">
        <v>76.2</v>
      </c>
      <c r="H29" s="81">
        <v>78.289164467262012</v>
      </c>
      <c r="I29" s="81">
        <v>79.534934979061063</v>
      </c>
      <c r="J29" s="81">
        <v>79.778881025316011</v>
      </c>
      <c r="K29" s="81">
        <v>81.45198563657695</v>
      </c>
      <c r="L29" s="81">
        <v>84.215258155664003</v>
      </c>
      <c r="M29" s="81">
        <v>85.3</v>
      </c>
      <c r="N29" s="81">
        <v>86.540569062791732</v>
      </c>
      <c r="O29" s="81">
        <v>87.262614223281687</v>
      </c>
    </row>
    <row r="30" spans="1:15" ht="16.5" x14ac:dyDescent="0.2">
      <c r="A30" s="79"/>
      <c r="B30" s="83" t="s">
        <v>77</v>
      </c>
      <c r="C30" s="81"/>
      <c r="D30" s="81"/>
      <c r="E30" s="81">
        <v>74</v>
      </c>
      <c r="F30" s="81">
        <v>77.308707124010553</v>
      </c>
      <c r="G30" s="81">
        <v>78.478241036401784</v>
      </c>
      <c r="H30" s="81">
        <v>78.7</v>
      </c>
      <c r="I30" s="81">
        <v>78.94885560892908</v>
      </c>
      <c r="J30" s="81">
        <v>81.170395869191054</v>
      </c>
      <c r="K30" s="81">
        <v>83.894884257352331</v>
      </c>
      <c r="L30" s="81">
        <v>84.577033101757252</v>
      </c>
      <c r="M30" s="81">
        <v>85.9</v>
      </c>
      <c r="N30" s="81">
        <v>86.178988326848255</v>
      </c>
      <c r="O30" s="81">
        <v>84.344465509698125</v>
      </c>
    </row>
    <row r="31" spans="1:15" ht="14.25" x14ac:dyDescent="0.2">
      <c r="A31" s="79"/>
      <c r="B31" s="83" t="s">
        <v>30</v>
      </c>
      <c r="C31" s="81">
        <v>76</v>
      </c>
      <c r="D31" s="81">
        <v>78.8</v>
      </c>
      <c r="E31" s="81">
        <v>80.3</v>
      </c>
      <c r="F31" s="81">
        <v>81.099999999999994</v>
      </c>
      <c r="G31" s="81">
        <v>85.5</v>
      </c>
      <c r="H31" s="81">
        <v>84.4</v>
      </c>
      <c r="I31" s="81">
        <v>83.5</v>
      </c>
      <c r="J31" s="81">
        <v>83.6</v>
      </c>
      <c r="K31" s="81">
        <v>84.35528231677722</v>
      </c>
      <c r="L31" s="81">
        <v>84.794476557482341</v>
      </c>
      <c r="M31" s="81">
        <v>87.9</v>
      </c>
      <c r="N31" s="81">
        <v>86.05728402686637</v>
      </c>
      <c r="O31" s="81">
        <v>86.09</v>
      </c>
    </row>
    <row r="32" spans="1:15" ht="14.25" x14ac:dyDescent="0.2">
      <c r="A32" s="84" t="s">
        <v>19</v>
      </c>
      <c r="B32" s="79"/>
      <c r="C32" s="81">
        <v>82.4</v>
      </c>
      <c r="D32" s="81">
        <v>81.8</v>
      </c>
      <c r="E32" s="81">
        <v>85.9</v>
      </c>
      <c r="F32" s="81">
        <v>85.558982266769462</v>
      </c>
      <c r="G32" s="81">
        <v>85.299618463379971</v>
      </c>
      <c r="H32" s="81">
        <v>84.8</v>
      </c>
      <c r="I32" s="81">
        <v>86.442389868697063</v>
      </c>
      <c r="J32" s="81">
        <v>86.238877997285485</v>
      </c>
      <c r="K32" s="81">
        <v>85.763293310463112</v>
      </c>
      <c r="L32" s="81">
        <v>85.842728699871557</v>
      </c>
      <c r="M32" s="81">
        <v>86.8</v>
      </c>
      <c r="N32" s="81">
        <v>86.264680607275864</v>
      </c>
      <c r="O32" s="81">
        <v>85.981626403538613</v>
      </c>
    </row>
    <row r="33" spans="1:15" ht="16.5" x14ac:dyDescent="0.2">
      <c r="A33" s="84" t="s">
        <v>25</v>
      </c>
      <c r="B33" s="84"/>
      <c r="C33" s="81"/>
      <c r="D33" s="81">
        <v>43</v>
      </c>
      <c r="E33" s="81">
        <v>43</v>
      </c>
      <c r="F33" s="81">
        <v>58.61</v>
      </c>
      <c r="G33" s="81">
        <v>61.12</v>
      </c>
      <c r="H33" s="81">
        <v>64.838007078682281</v>
      </c>
      <c r="I33" s="81">
        <v>61.718542165469536</v>
      </c>
      <c r="J33" s="81">
        <v>66.415335463258785</v>
      </c>
      <c r="K33" s="81">
        <v>70.547436215011146</v>
      </c>
      <c r="L33" s="81">
        <v>77.8</v>
      </c>
      <c r="M33" s="81">
        <v>79.099999999999994</v>
      </c>
      <c r="N33" s="81">
        <v>80.7</v>
      </c>
      <c r="O33" s="81">
        <v>84.643274853801159</v>
      </c>
    </row>
    <row r="34" spans="1:15" ht="16.5" x14ac:dyDescent="0.2">
      <c r="A34" s="302" t="s">
        <v>26</v>
      </c>
      <c r="B34" s="302"/>
      <c r="C34" s="81"/>
      <c r="D34" s="81"/>
      <c r="E34" s="81"/>
      <c r="F34" s="81"/>
      <c r="G34" s="81">
        <v>81.900000000000006</v>
      </c>
      <c r="H34" s="81">
        <v>80.942562592047125</v>
      </c>
      <c r="I34" s="81">
        <v>82.9</v>
      </c>
      <c r="J34" s="81">
        <v>85</v>
      </c>
      <c r="K34" s="81">
        <v>82.6</v>
      </c>
      <c r="L34" s="81">
        <v>85.1</v>
      </c>
      <c r="M34" s="81">
        <v>82.7</v>
      </c>
      <c r="N34" s="84">
        <v>87.2</v>
      </c>
      <c r="O34" s="84">
        <v>87.5</v>
      </c>
    </row>
    <row r="35" spans="1:15" ht="17.25" x14ac:dyDescent="0.25">
      <c r="A35" s="85" t="s">
        <v>27</v>
      </c>
      <c r="B35" s="86"/>
      <c r="C35" s="87">
        <v>77.958843467153272</v>
      </c>
      <c r="D35" s="87">
        <v>78.848833613351417</v>
      </c>
      <c r="E35" s="87">
        <v>77.25815517571273</v>
      </c>
      <c r="F35" s="87">
        <v>81.468684513136594</v>
      </c>
      <c r="G35" s="87">
        <v>79.286424124981821</v>
      </c>
      <c r="H35" s="87">
        <v>80.249782011499278</v>
      </c>
      <c r="I35" s="87">
        <v>80.516283551846399</v>
      </c>
      <c r="J35" s="87">
        <v>81.854301696254282</v>
      </c>
      <c r="K35" s="87">
        <v>82.626690144681717</v>
      </c>
      <c r="L35" s="87">
        <v>84.372728774070481</v>
      </c>
      <c r="M35" s="87">
        <v>84.981818181818184</v>
      </c>
      <c r="N35" s="87">
        <f>(SUM(N24:N34))/11</f>
        <v>85.927774729434759</v>
      </c>
      <c r="O35" s="87">
        <f>(SUM(O24:O34))/11</f>
        <v>85.534725544574499</v>
      </c>
    </row>
    <row r="37" spans="1:15" x14ac:dyDescent="0.2">
      <c r="A37" s="8">
        <v>1</v>
      </c>
      <c r="B37" s="8" t="s">
        <v>69</v>
      </c>
    </row>
    <row r="38" spans="1:15" x14ac:dyDescent="0.2">
      <c r="A38" s="8">
        <v>2</v>
      </c>
      <c r="B38" s="8" t="s">
        <v>131</v>
      </c>
    </row>
    <row r="39" spans="1:15" x14ac:dyDescent="0.2">
      <c r="A39" s="8">
        <v>3</v>
      </c>
      <c r="B39" s="8" t="s">
        <v>90</v>
      </c>
    </row>
    <row r="40" spans="1:15" x14ac:dyDescent="0.2">
      <c r="A40" s="8">
        <v>4</v>
      </c>
      <c r="B40" s="8" t="s">
        <v>2</v>
      </c>
    </row>
    <row r="41" spans="1:15" x14ac:dyDescent="0.2">
      <c r="A41" s="8">
        <v>5</v>
      </c>
      <c r="B41" s="8" t="s">
        <v>91</v>
      </c>
    </row>
    <row r="42" spans="1:15" x14ac:dyDescent="0.2">
      <c r="A42" s="8">
        <v>6</v>
      </c>
      <c r="B42" s="8" t="s">
        <v>92</v>
      </c>
    </row>
    <row r="43" spans="1:15" x14ac:dyDescent="0.2">
      <c r="A43" s="8">
        <v>7</v>
      </c>
      <c r="B43" s="8" t="s">
        <v>9</v>
      </c>
    </row>
    <row r="44" spans="1:15" x14ac:dyDescent="0.2">
      <c r="A44" s="8">
        <v>8</v>
      </c>
      <c r="B44" s="8" t="s">
        <v>10</v>
      </c>
    </row>
    <row r="45" spans="1:15" x14ac:dyDescent="0.2">
      <c r="A45" s="8">
        <v>9</v>
      </c>
      <c r="B45" s="8" t="s">
        <v>3</v>
      </c>
    </row>
  </sheetData>
  <mergeCells count="4">
    <mergeCell ref="C4:K4"/>
    <mergeCell ref="A17:B17"/>
    <mergeCell ref="C21:K21"/>
    <mergeCell ref="A34:B34"/>
  </mergeCells>
  <phoneticPr fontId="22" type="noConversion"/>
  <pageMargins left="0.35433070866141736" right="0.19685039370078741" top="0.82677165354330717" bottom="0.74803149606299213" header="0.51181102362204722" footer="0.51181102362204722"/>
  <pageSetup paperSize="9" scale="70" orientation="landscape" r:id="rId1"/>
  <headerFooter alignWithMargins="0">
    <oddHeader xml:space="preserve">&amp;L30/06/2010&amp;RUKACR 2010 Report </oddHeader>
    <oddFooter>&amp;LPage 62&amp;R&amp;F</oddFooter>
  </headerFooter>
  <ignoredErrors>
    <ignoredError sqref="N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zoomScaleNormal="100" workbookViewId="0">
      <selection activeCell="O20" sqref="O20"/>
    </sheetView>
  </sheetViews>
  <sheetFormatPr defaultRowHeight="12.75" x14ac:dyDescent="0.2"/>
  <cols>
    <col min="1" max="1" width="2.7109375" customWidth="1"/>
    <col min="2" max="2" width="23.5703125" customWidth="1"/>
    <col min="16" max="16" width="23.5703125" customWidth="1"/>
  </cols>
  <sheetData>
    <row r="1" spans="1:29" ht="20.25" x14ac:dyDescent="0.3">
      <c r="A1" s="14" t="s">
        <v>229</v>
      </c>
      <c r="C1" s="38" t="s">
        <v>111</v>
      </c>
    </row>
    <row r="2" spans="1:29" ht="20.25" x14ac:dyDescent="0.3">
      <c r="A2" s="14"/>
      <c r="E2" s="58"/>
    </row>
    <row r="3" spans="1:29" ht="20.25" x14ac:dyDescent="0.3">
      <c r="A3" s="14" t="s">
        <v>112</v>
      </c>
      <c r="B3" s="14"/>
      <c r="C3" s="30"/>
      <c r="D3" s="30"/>
      <c r="E3" s="30"/>
      <c r="F3" s="30"/>
      <c r="G3" s="30"/>
      <c r="H3" s="30"/>
      <c r="I3" s="30"/>
      <c r="J3" s="30"/>
      <c r="K3" s="30"/>
      <c r="L3" s="30"/>
      <c r="M3" s="1"/>
    </row>
    <row r="4" spans="1:29" ht="26.25" customHeight="1" x14ac:dyDescent="0.25">
      <c r="A4" s="92" t="s">
        <v>16</v>
      </c>
      <c r="B4" s="93"/>
      <c r="C4" s="303" t="s">
        <v>71</v>
      </c>
      <c r="D4" s="304"/>
      <c r="E4" s="304"/>
      <c r="F4" s="304"/>
      <c r="G4" s="304"/>
      <c r="H4" s="304"/>
      <c r="I4" s="304"/>
      <c r="J4" s="304"/>
      <c r="K4" s="304"/>
      <c r="L4" s="70"/>
      <c r="M4" s="70"/>
      <c r="N4" s="70"/>
      <c r="O4" s="71"/>
    </row>
    <row r="5" spans="1:29" ht="15" x14ac:dyDescent="0.25">
      <c r="A5" s="94"/>
      <c r="B5" s="95"/>
      <c r="C5" s="96">
        <v>1998</v>
      </c>
      <c r="D5" s="74">
        <v>1999</v>
      </c>
      <c r="E5" s="74">
        <v>2000</v>
      </c>
      <c r="F5" s="74">
        <v>2001</v>
      </c>
      <c r="G5" s="74">
        <v>2002</v>
      </c>
      <c r="H5" s="74">
        <v>2003</v>
      </c>
      <c r="I5" s="74">
        <v>2004</v>
      </c>
      <c r="J5" s="74">
        <v>2005</v>
      </c>
      <c r="K5" s="74">
        <v>2006</v>
      </c>
      <c r="L5" s="74">
        <v>2007</v>
      </c>
      <c r="M5" s="74">
        <v>2008</v>
      </c>
      <c r="N5" s="74">
        <v>2009</v>
      </c>
      <c r="O5" s="75">
        <v>2010</v>
      </c>
    </row>
    <row r="6" spans="1:29" ht="17.25" x14ac:dyDescent="0.25">
      <c r="A6" s="86" t="s">
        <v>68</v>
      </c>
      <c r="B6" s="88"/>
      <c r="C6" s="110"/>
      <c r="D6" s="110"/>
      <c r="E6" s="110"/>
      <c r="F6" s="110"/>
      <c r="G6" s="110">
        <v>0.59</v>
      </c>
      <c r="H6" s="110">
        <v>0.57999999999999996</v>
      </c>
      <c r="I6" s="110">
        <v>0.59015724682332016</v>
      </c>
      <c r="J6" s="110">
        <v>0.56504578646038173</v>
      </c>
      <c r="K6" s="110">
        <v>0.54344449181186283</v>
      </c>
      <c r="L6" s="110">
        <v>0.53852780869949379</v>
      </c>
      <c r="M6" s="110">
        <v>0.53625</v>
      </c>
      <c r="N6" s="110">
        <f>(SUM(N7:N14))/8</f>
        <v>0.52847825573979879</v>
      </c>
      <c r="O6" s="110">
        <f>(SUM(O7:O14))/8</f>
        <v>0.51097284889179906</v>
      </c>
      <c r="AC6" s="23"/>
    </row>
    <row r="7" spans="1:29" ht="16.5" x14ac:dyDescent="0.2">
      <c r="A7" s="79"/>
      <c r="B7" s="80" t="s">
        <v>82</v>
      </c>
      <c r="C7" s="111">
        <v>0.68</v>
      </c>
      <c r="D7" s="111">
        <v>0.63800000000000001</v>
      </c>
      <c r="E7" s="111">
        <v>0.65900000000000003</v>
      </c>
      <c r="F7" s="111">
        <v>0.63500000000000001</v>
      </c>
      <c r="G7" s="111">
        <v>0.6</v>
      </c>
      <c r="H7" s="111">
        <v>0.64</v>
      </c>
      <c r="I7" s="111">
        <v>0.6</v>
      </c>
      <c r="J7" s="111">
        <v>0.5</v>
      </c>
      <c r="K7" s="111">
        <v>0.54</v>
      </c>
      <c r="L7" s="112">
        <v>0.54</v>
      </c>
      <c r="M7" s="112">
        <v>0.54</v>
      </c>
      <c r="N7" s="89">
        <v>0.53</v>
      </c>
      <c r="O7" s="114">
        <v>0.51</v>
      </c>
    </row>
    <row r="8" spans="1:29" ht="16.5" x14ac:dyDescent="0.2">
      <c r="A8" s="79"/>
      <c r="B8" s="80" t="s">
        <v>83</v>
      </c>
      <c r="C8" s="111">
        <v>0.65781728001109907</v>
      </c>
      <c r="D8" s="111">
        <v>0.64096275217668308</v>
      </c>
      <c r="E8" s="111">
        <v>0.65681213231445623</v>
      </c>
      <c r="F8" s="111">
        <v>0.61961882311108685</v>
      </c>
      <c r="G8" s="111">
        <v>0.60951110231798888</v>
      </c>
      <c r="H8" s="111">
        <v>0.59071477367271352</v>
      </c>
      <c r="I8" s="111">
        <v>0.60940395522902369</v>
      </c>
      <c r="J8" s="111">
        <v>0.56610173798121777</v>
      </c>
      <c r="K8" s="111">
        <v>0.53289621348277516</v>
      </c>
      <c r="L8" s="111">
        <v>0.52419400000000005</v>
      </c>
      <c r="M8" s="112">
        <v>0.56999999999999995</v>
      </c>
      <c r="N8" s="112">
        <v>0.57999999999999996</v>
      </c>
      <c r="O8" s="111">
        <v>0.53720639999999997</v>
      </c>
    </row>
    <row r="9" spans="1:29" ht="16.5" x14ac:dyDescent="0.2">
      <c r="A9" s="79"/>
      <c r="B9" s="80" t="s">
        <v>84</v>
      </c>
      <c r="C9" s="111">
        <v>0.71003590996594101</v>
      </c>
      <c r="D9" s="111">
        <v>0.71299999999999997</v>
      </c>
      <c r="E9" s="111">
        <v>0.68099999999999994</v>
      </c>
      <c r="F9" s="111">
        <v>0.64300000000000002</v>
      </c>
      <c r="G9" s="111">
        <v>0.627</v>
      </c>
      <c r="H9" s="111">
        <v>0.58099999999999996</v>
      </c>
      <c r="I9" s="111">
        <v>0.6</v>
      </c>
      <c r="J9" s="111">
        <v>0.57999999999999996</v>
      </c>
      <c r="K9" s="111">
        <v>0.56999999999999995</v>
      </c>
      <c r="L9" s="111">
        <v>0.56999999999999995</v>
      </c>
      <c r="M9" s="111">
        <v>0.56000000000000005</v>
      </c>
      <c r="N9" s="111">
        <v>0.55000000000000004</v>
      </c>
      <c r="O9" s="111">
        <v>0.53</v>
      </c>
    </row>
    <row r="10" spans="1:29" ht="14.25" x14ac:dyDescent="0.2">
      <c r="A10" s="79"/>
      <c r="B10" s="83" t="s">
        <v>18</v>
      </c>
      <c r="C10" s="111">
        <v>0.61</v>
      </c>
      <c r="D10" s="111">
        <v>0.57999999999999996</v>
      </c>
      <c r="E10" s="111">
        <v>0.53600000000000003</v>
      </c>
      <c r="F10" s="111">
        <v>0.55200000000000005</v>
      </c>
      <c r="G10" s="111">
        <v>0.52600000000000002</v>
      </c>
      <c r="H10" s="111">
        <v>0.53600000000000003</v>
      </c>
      <c r="I10" s="111">
        <v>0.54</v>
      </c>
      <c r="J10" s="111">
        <v>0.53</v>
      </c>
      <c r="K10" s="111">
        <v>0.5</v>
      </c>
      <c r="L10" s="111">
        <v>0.51</v>
      </c>
      <c r="M10" s="111">
        <v>0.5</v>
      </c>
      <c r="N10" s="84">
        <v>0.47</v>
      </c>
      <c r="O10" s="111">
        <v>0.46</v>
      </c>
    </row>
    <row r="11" spans="1:29" ht="14.25" x14ac:dyDescent="0.2">
      <c r="A11" s="79"/>
      <c r="B11" s="83" t="s">
        <v>20</v>
      </c>
      <c r="C11" s="111">
        <v>0.60029023913180646</v>
      </c>
      <c r="D11" s="111">
        <v>0.6</v>
      </c>
      <c r="E11" s="111">
        <v>0.63018867924528299</v>
      </c>
      <c r="F11" s="111">
        <v>0.57999999999999996</v>
      </c>
      <c r="G11" s="111">
        <v>0.56899999999999995</v>
      </c>
      <c r="H11" s="111">
        <v>0.53</v>
      </c>
      <c r="I11" s="111">
        <v>0.53</v>
      </c>
      <c r="J11" s="111">
        <v>0.53</v>
      </c>
      <c r="K11" s="111">
        <v>0.5</v>
      </c>
      <c r="L11" s="111">
        <v>0.51</v>
      </c>
      <c r="M11" s="111">
        <v>0.5</v>
      </c>
      <c r="N11" s="111">
        <v>0.49159999999999998</v>
      </c>
      <c r="O11" s="111">
        <v>0.5</v>
      </c>
    </row>
    <row r="12" spans="1:29" ht="16.5" x14ac:dyDescent="0.2">
      <c r="A12" s="79"/>
      <c r="B12" s="83" t="s">
        <v>85</v>
      </c>
      <c r="C12" s="111">
        <v>0.66442362836933666</v>
      </c>
      <c r="D12" s="111">
        <v>0.63823059028787443</v>
      </c>
      <c r="E12" s="111">
        <v>0.63100000000000001</v>
      </c>
      <c r="F12" s="111">
        <v>0.629</v>
      </c>
      <c r="G12" s="111">
        <v>0.6</v>
      </c>
      <c r="H12" s="112" t="s">
        <v>14</v>
      </c>
      <c r="I12" s="111">
        <v>0.61522733187107326</v>
      </c>
      <c r="J12" s="111">
        <v>0.60338414411786156</v>
      </c>
      <c r="K12" s="111">
        <v>0.59483252218723159</v>
      </c>
      <c r="L12" s="111">
        <v>0.56118957803316083</v>
      </c>
      <c r="M12" s="111">
        <v>0.55000000000000004</v>
      </c>
      <c r="N12" s="111">
        <v>0.52758307907973945</v>
      </c>
      <c r="O12" s="111">
        <v>0.50629601319547812</v>
      </c>
    </row>
    <row r="13" spans="1:29" ht="16.5" x14ac:dyDescent="0.2">
      <c r="A13" s="79"/>
      <c r="B13" s="83" t="s">
        <v>78</v>
      </c>
      <c r="C13" s="111"/>
      <c r="D13" s="111">
        <v>0.69</v>
      </c>
      <c r="E13" s="111">
        <v>0.68</v>
      </c>
      <c r="F13" s="111">
        <v>0.63780663780663782</v>
      </c>
      <c r="G13" s="111">
        <v>0.61728510162222638</v>
      </c>
      <c r="H13" s="111">
        <v>0.61099999999999999</v>
      </c>
      <c r="I13" s="111">
        <v>0.63048368953880762</v>
      </c>
      <c r="J13" s="111">
        <v>0.63308243402557363</v>
      </c>
      <c r="K13" s="111">
        <v>0.56533688681602401</v>
      </c>
      <c r="L13" s="111">
        <v>0.53952521780832863</v>
      </c>
      <c r="M13" s="111">
        <v>0.53</v>
      </c>
      <c r="N13" s="111">
        <v>0.52917842703486151</v>
      </c>
      <c r="O13" s="111">
        <v>0.52428037793891458</v>
      </c>
    </row>
    <row r="14" spans="1:29" ht="14.25" x14ac:dyDescent="0.2">
      <c r="A14" s="79"/>
      <c r="B14" s="83" t="s">
        <v>30</v>
      </c>
      <c r="C14" s="111">
        <v>0.6</v>
      </c>
      <c r="D14" s="111">
        <v>0.6</v>
      </c>
      <c r="E14" s="111">
        <v>0.61499999999999999</v>
      </c>
      <c r="F14" s="111">
        <v>0.56289999999999996</v>
      </c>
      <c r="G14" s="111">
        <v>0.56000000000000005</v>
      </c>
      <c r="H14" s="111">
        <v>0.59</v>
      </c>
      <c r="I14" s="111">
        <v>0.56999999999999995</v>
      </c>
      <c r="J14" s="111">
        <v>0.56899999999999995</v>
      </c>
      <c r="K14" s="111">
        <v>0.54488971730351043</v>
      </c>
      <c r="L14" s="111">
        <v>0.55331367375446217</v>
      </c>
      <c r="M14" s="111">
        <v>0.54</v>
      </c>
      <c r="N14" s="111">
        <v>0.5494645398037894</v>
      </c>
      <c r="O14" s="111">
        <v>0.52</v>
      </c>
    </row>
    <row r="15" spans="1:29" ht="14.25" x14ac:dyDescent="0.2">
      <c r="A15" s="84" t="s">
        <v>19</v>
      </c>
      <c r="B15" s="79"/>
      <c r="C15" s="111">
        <v>0.63700000000000001</v>
      </c>
      <c r="D15" s="111">
        <v>0.59699999999999998</v>
      </c>
      <c r="E15" s="111">
        <v>0.621</v>
      </c>
      <c r="F15" s="111">
        <v>0.6143011019968514</v>
      </c>
      <c r="G15" s="111">
        <v>0.58963763509218059</v>
      </c>
      <c r="H15" s="111">
        <v>0.61499999999999999</v>
      </c>
      <c r="I15" s="111">
        <v>0.64327874303765897</v>
      </c>
      <c r="J15" s="111">
        <v>0.61099265576877515</v>
      </c>
      <c r="K15" s="111">
        <v>0.59924326028693042</v>
      </c>
      <c r="L15" s="111">
        <v>0.57695212203594626</v>
      </c>
      <c r="M15" s="111">
        <v>0.6</v>
      </c>
      <c r="N15" s="111">
        <v>0.58179221169748907</v>
      </c>
      <c r="O15" s="111">
        <v>0.56534842693325493</v>
      </c>
    </row>
    <row r="16" spans="1:29" ht="16.5" x14ac:dyDescent="0.2">
      <c r="A16" s="84" t="s">
        <v>79</v>
      </c>
      <c r="B16" s="84"/>
      <c r="C16" s="111"/>
      <c r="D16" s="111">
        <v>0.621</v>
      </c>
      <c r="E16" s="111">
        <v>0.59799999999999998</v>
      </c>
      <c r="F16" s="111">
        <v>0.60030000000000006</v>
      </c>
      <c r="G16" s="111">
        <v>0.5403</v>
      </c>
      <c r="H16" s="111">
        <v>0.55793772332822866</v>
      </c>
      <c r="I16" s="111">
        <v>0.5569089718402096</v>
      </c>
      <c r="J16" s="111">
        <v>0.52580412866058568</v>
      </c>
      <c r="K16" s="111">
        <v>0.50034168564920278</v>
      </c>
      <c r="L16" s="111">
        <v>0.5</v>
      </c>
      <c r="M16" s="111">
        <v>0.48</v>
      </c>
      <c r="N16" s="111">
        <v>0.49</v>
      </c>
      <c r="O16" s="111">
        <v>0.48429376083188908</v>
      </c>
    </row>
    <row r="17" spans="1:15" ht="16.5" x14ac:dyDescent="0.2">
      <c r="A17" s="302" t="s">
        <v>80</v>
      </c>
      <c r="B17" s="302"/>
      <c r="C17" s="111"/>
      <c r="D17" s="111"/>
      <c r="E17" s="111"/>
      <c r="F17" s="111"/>
      <c r="G17" s="111">
        <v>0.61</v>
      </c>
      <c r="H17" s="111">
        <v>0.57292690921009504</v>
      </c>
      <c r="I17" s="111">
        <v>0.56999999999999995</v>
      </c>
      <c r="J17" s="111">
        <v>0.57999999999999996</v>
      </c>
      <c r="K17" s="111">
        <v>0.54</v>
      </c>
      <c r="L17" s="111">
        <v>0.56000000000000005</v>
      </c>
      <c r="M17" s="111">
        <v>0.52</v>
      </c>
      <c r="N17" s="84">
        <v>0.52</v>
      </c>
      <c r="O17" s="111">
        <v>0.5</v>
      </c>
    </row>
    <row r="18" spans="1:15" ht="17.25" x14ac:dyDescent="0.25">
      <c r="A18" s="85" t="s">
        <v>81</v>
      </c>
      <c r="B18" s="86"/>
      <c r="C18" s="113">
        <v>0.6592889466171683</v>
      </c>
      <c r="D18" s="113">
        <v>0.6407858825239896</v>
      </c>
      <c r="E18" s="113">
        <v>0.63715738993710691</v>
      </c>
      <c r="F18" s="113">
        <v>0.60762952740135123</v>
      </c>
      <c r="G18" s="113">
        <v>0.58683103061040054</v>
      </c>
      <c r="H18" s="113">
        <v>0.58318492113984766</v>
      </c>
      <c r="I18" s="113">
        <v>0.59013357802397926</v>
      </c>
      <c r="J18" s="113">
        <v>0.56685073854773294</v>
      </c>
      <c r="K18" s="113">
        <v>0.54421544768690799</v>
      </c>
      <c r="L18" s="113">
        <v>0.54047041742108159</v>
      </c>
      <c r="M18" s="113">
        <v>0.53545454545454529</v>
      </c>
      <c r="N18" s="113">
        <f>(SUM(N7:N17))/11</f>
        <v>0.52905620523780716</v>
      </c>
      <c r="O18" s="113">
        <f>(SUM(O7:O17))/11</f>
        <v>0.51249317989995791</v>
      </c>
    </row>
    <row r="19" spans="1:15" x14ac:dyDescent="0.2">
      <c r="A19" s="1"/>
      <c r="B19" s="1"/>
      <c r="C19" s="33"/>
      <c r="D19" s="33"/>
      <c r="E19" s="33"/>
      <c r="F19" s="33"/>
      <c r="G19" s="33"/>
      <c r="H19" s="33"/>
      <c r="I19" s="33"/>
      <c r="J19" s="33"/>
      <c r="K19" s="33"/>
      <c r="L19" s="33"/>
      <c r="M19" s="33"/>
    </row>
    <row r="20" spans="1:15" ht="20.25" x14ac:dyDescent="0.3">
      <c r="A20" s="14" t="s">
        <v>113</v>
      </c>
      <c r="B20" s="14"/>
      <c r="C20" s="34"/>
      <c r="D20" s="34"/>
      <c r="E20" s="35"/>
      <c r="F20" s="36"/>
      <c r="G20" s="36"/>
      <c r="H20" s="36"/>
      <c r="I20" s="36"/>
      <c r="J20" s="36"/>
      <c r="K20" s="36"/>
      <c r="L20" s="30"/>
    </row>
    <row r="21" spans="1:15" ht="21.75" customHeight="1" x14ac:dyDescent="0.25">
      <c r="A21" s="92" t="s">
        <v>16</v>
      </c>
      <c r="B21" s="93"/>
      <c r="C21" s="303" t="s">
        <v>71</v>
      </c>
      <c r="D21" s="304"/>
      <c r="E21" s="304"/>
      <c r="F21" s="304"/>
      <c r="G21" s="304"/>
      <c r="H21" s="304"/>
      <c r="I21" s="304"/>
      <c r="J21" s="304"/>
      <c r="K21" s="304"/>
      <c r="L21" s="70"/>
      <c r="M21" s="70"/>
      <c r="N21" s="70"/>
      <c r="O21" s="71"/>
    </row>
    <row r="22" spans="1:15" ht="15" x14ac:dyDescent="0.25">
      <c r="A22" s="94"/>
      <c r="B22" s="95"/>
      <c r="C22" s="96">
        <v>1998</v>
      </c>
      <c r="D22" s="74">
        <v>1999</v>
      </c>
      <c r="E22" s="74">
        <v>2000</v>
      </c>
      <c r="F22" s="74">
        <v>2001</v>
      </c>
      <c r="G22" s="74">
        <v>2002</v>
      </c>
      <c r="H22" s="74">
        <v>2003</v>
      </c>
      <c r="I22" s="74">
        <v>2004</v>
      </c>
      <c r="J22" s="74">
        <v>2005</v>
      </c>
      <c r="K22" s="74">
        <v>2006</v>
      </c>
      <c r="L22" s="74">
        <v>2007</v>
      </c>
      <c r="M22" s="74">
        <v>2008</v>
      </c>
      <c r="N22" s="74">
        <v>2009</v>
      </c>
      <c r="O22" s="75">
        <v>2010</v>
      </c>
    </row>
    <row r="23" spans="1:15" ht="17.25" x14ac:dyDescent="0.25">
      <c r="A23" s="86" t="s">
        <v>68</v>
      </c>
      <c r="B23" s="88"/>
      <c r="C23" s="113"/>
      <c r="D23" s="113"/>
      <c r="E23" s="113"/>
      <c r="F23" s="113"/>
      <c r="G23" s="113">
        <v>0.54</v>
      </c>
      <c r="H23" s="113">
        <v>0.54</v>
      </c>
      <c r="I23" s="113">
        <v>0.5506110210741636</v>
      </c>
      <c r="J23" s="113">
        <v>0.51181229461609112</v>
      </c>
      <c r="K23" s="113">
        <v>0.50815397127252837</v>
      </c>
      <c r="L23" s="113">
        <v>0.50579647656482785</v>
      </c>
      <c r="M23" s="113">
        <v>0.49625000000000002</v>
      </c>
      <c r="N23" s="110">
        <f>(SUM(N24:N31))/8</f>
        <v>0.49552777941240939</v>
      </c>
      <c r="O23" s="110">
        <f>(SUM(O24:O31))/8</f>
        <v>0.47514963668093857</v>
      </c>
    </row>
    <row r="24" spans="1:15" ht="16.5" x14ac:dyDescent="0.2">
      <c r="A24" s="79"/>
      <c r="B24" s="80" t="s">
        <v>82</v>
      </c>
      <c r="C24" s="111">
        <v>0.59</v>
      </c>
      <c r="D24" s="111">
        <v>0.57799999999999996</v>
      </c>
      <c r="E24" s="111">
        <v>0.57700000000000007</v>
      </c>
      <c r="F24" s="111">
        <v>0.55799999999999994</v>
      </c>
      <c r="G24" s="111">
        <v>0.55000000000000004</v>
      </c>
      <c r="H24" s="111">
        <v>0.56999999999999995</v>
      </c>
      <c r="I24" s="111">
        <v>0.52</v>
      </c>
      <c r="J24" s="111">
        <v>0.45</v>
      </c>
      <c r="K24" s="111">
        <v>0.49</v>
      </c>
      <c r="L24" s="114">
        <v>0.54</v>
      </c>
      <c r="M24" s="114">
        <v>0.5</v>
      </c>
      <c r="N24" s="89">
        <v>0.49</v>
      </c>
      <c r="O24" s="114">
        <v>0.48</v>
      </c>
    </row>
    <row r="25" spans="1:15" ht="16.5" x14ac:dyDescent="0.2">
      <c r="A25" s="79"/>
      <c r="B25" s="80" t="s">
        <v>83</v>
      </c>
      <c r="C25" s="111">
        <v>0.61654815996670254</v>
      </c>
      <c r="D25" s="111">
        <v>0.6025857754654208</v>
      </c>
      <c r="E25" s="111">
        <v>0.59305870058271393</v>
      </c>
      <c r="F25" s="111">
        <v>0.58746157528947285</v>
      </c>
      <c r="G25" s="111">
        <v>0.55899300293829579</v>
      </c>
      <c r="H25" s="111">
        <v>0.55965070080729418</v>
      </c>
      <c r="I25" s="111">
        <v>0.56922574829816963</v>
      </c>
      <c r="J25" s="111">
        <v>0.52213685143354693</v>
      </c>
      <c r="K25" s="111">
        <v>0.51994985802724769</v>
      </c>
      <c r="L25" s="111">
        <v>0.50678840000000003</v>
      </c>
      <c r="M25" s="112">
        <v>0.54</v>
      </c>
      <c r="N25" s="112">
        <v>0.55000000000000004</v>
      </c>
      <c r="O25" s="111">
        <v>0.50388999999999995</v>
      </c>
    </row>
    <row r="26" spans="1:15" ht="16.5" x14ac:dyDescent="0.2">
      <c r="A26" s="79"/>
      <c r="B26" s="80" t="s">
        <v>84</v>
      </c>
      <c r="C26" s="111">
        <v>0.65903607182583801</v>
      </c>
      <c r="D26" s="111">
        <v>0.64700000000000002</v>
      </c>
      <c r="E26" s="111">
        <v>0.60899999999999999</v>
      </c>
      <c r="F26" s="111">
        <v>0.57899999999999996</v>
      </c>
      <c r="G26" s="111">
        <v>0.55700000000000005</v>
      </c>
      <c r="H26" s="111">
        <v>0.54899999999999993</v>
      </c>
      <c r="I26" s="111">
        <v>0.56999999999999995</v>
      </c>
      <c r="J26" s="111">
        <v>0.53</v>
      </c>
      <c r="K26" s="111">
        <v>0.53</v>
      </c>
      <c r="L26" s="111">
        <v>0.53</v>
      </c>
      <c r="M26" s="115">
        <v>0.53</v>
      </c>
      <c r="N26" s="111">
        <v>0.53</v>
      </c>
      <c r="O26" s="111">
        <v>0.49</v>
      </c>
    </row>
    <row r="27" spans="1:15" ht="12.75" customHeight="1" x14ac:dyDescent="0.2">
      <c r="A27" s="79"/>
      <c r="B27" s="83" t="s">
        <v>18</v>
      </c>
      <c r="C27" s="111">
        <v>0.53</v>
      </c>
      <c r="D27" s="111">
        <v>0.52</v>
      </c>
      <c r="E27" s="111">
        <v>0.54700000000000004</v>
      </c>
      <c r="F27" s="111">
        <v>0.48799999999999999</v>
      </c>
      <c r="G27" s="111">
        <v>0.50600000000000001</v>
      </c>
      <c r="H27" s="111">
        <v>0.49700000000000005</v>
      </c>
      <c r="I27" s="111">
        <v>0.5</v>
      </c>
      <c r="J27" s="111">
        <v>0.49</v>
      </c>
      <c r="K27" s="111">
        <v>0.46</v>
      </c>
      <c r="L27" s="111">
        <v>0.49</v>
      </c>
      <c r="M27" s="111">
        <v>0.46</v>
      </c>
      <c r="N27" s="84">
        <v>0.48</v>
      </c>
      <c r="O27" s="111">
        <v>0.43</v>
      </c>
    </row>
    <row r="28" spans="1:15" ht="14.25" x14ac:dyDescent="0.2">
      <c r="A28" s="79"/>
      <c r="B28" s="83" t="s">
        <v>20</v>
      </c>
      <c r="C28" s="111">
        <v>0.54797615312205838</v>
      </c>
      <c r="D28" s="111">
        <v>0.54</v>
      </c>
      <c r="E28" s="111">
        <v>0.52611773710058041</v>
      </c>
      <c r="F28" s="111">
        <v>0.51</v>
      </c>
      <c r="G28" s="111">
        <v>0.48799999999999999</v>
      </c>
      <c r="H28" s="111">
        <v>0.47</v>
      </c>
      <c r="I28" s="111">
        <v>0.51</v>
      </c>
      <c r="J28" s="111">
        <v>0.49</v>
      </c>
      <c r="K28" s="111">
        <v>0.48</v>
      </c>
      <c r="L28" s="111">
        <v>0.46</v>
      </c>
      <c r="M28" s="111">
        <v>0.46</v>
      </c>
      <c r="N28" s="111">
        <v>0.45250000000000001</v>
      </c>
      <c r="O28" s="111">
        <v>0.47</v>
      </c>
    </row>
    <row r="29" spans="1:15" ht="16.5" x14ac:dyDescent="0.2">
      <c r="A29" s="79"/>
      <c r="B29" s="83" t="s">
        <v>85</v>
      </c>
      <c r="C29" s="111">
        <v>0.5990705843609353</v>
      </c>
      <c r="D29" s="111">
        <v>0.5788269053393913</v>
      </c>
      <c r="E29" s="111">
        <v>0.57499999999999996</v>
      </c>
      <c r="F29" s="111">
        <v>0.55379303271683022</v>
      </c>
      <c r="G29" s="111">
        <v>0.57999999999999996</v>
      </c>
      <c r="H29" s="112" t="s">
        <v>14</v>
      </c>
      <c r="I29" s="111">
        <v>0.58320476085519068</v>
      </c>
      <c r="J29" s="111">
        <v>0.55564944896306467</v>
      </c>
      <c r="K29" s="111">
        <v>0.55060973441888572</v>
      </c>
      <c r="L29" s="111">
        <v>0.52072095213631309</v>
      </c>
      <c r="M29" s="111">
        <v>0.51</v>
      </c>
      <c r="N29" s="111">
        <v>0.49194301254211148</v>
      </c>
      <c r="O29" s="111">
        <v>0.47274533174413985</v>
      </c>
    </row>
    <row r="30" spans="1:15" ht="16.5" x14ac:dyDescent="0.2">
      <c r="A30" s="79"/>
      <c r="B30" s="83" t="s">
        <v>78</v>
      </c>
      <c r="C30" s="111"/>
      <c r="D30" s="111">
        <v>0.62</v>
      </c>
      <c r="E30" s="111">
        <v>0.59599999999999997</v>
      </c>
      <c r="F30" s="111">
        <v>0.54824726724462869</v>
      </c>
      <c r="G30" s="111">
        <v>0.54921996168232823</v>
      </c>
      <c r="H30" s="111">
        <v>0.57399999999999995</v>
      </c>
      <c r="I30" s="111">
        <v>0.58707732881228214</v>
      </c>
      <c r="J30" s="111">
        <v>0.52426850258175561</v>
      </c>
      <c r="K30" s="111">
        <v>0.5007826015322514</v>
      </c>
      <c r="L30" s="111">
        <v>0.49472823865958321</v>
      </c>
      <c r="M30" s="111">
        <v>0.48</v>
      </c>
      <c r="N30" s="111">
        <v>0.47136186770428018</v>
      </c>
      <c r="O30" s="111">
        <v>0.46456176170336883</v>
      </c>
    </row>
    <row r="31" spans="1:15" ht="14.25" x14ac:dyDescent="0.2">
      <c r="A31" s="79"/>
      <c r="B31" s="83" t="s">
        <v>30</v>
      </c>
      <c r="C31" s="111">
        <v>0.56999999999999995</v>
      </c>
      <c r="D31" s="111">
        <v>0.55000000000000004</v>
      </c>
      <c r="E31" s="111">
        <v>0.53700000000000003</v>
      </c>
      <c r="F31" s="111">
        <v>0.52439999999999998</v>
      </c>
      <c r="G31" s="111">
        <v>0.53</v>
      </c>
      <c r="H31" s="111">
        <v>0.55000000000000004</v>
      </c>
      <c r="I31" s="111">
        <v>0.54</v>
      </c>
      <c r="J31" s="111">
        <v>0.52</v>
      </c>
      <c r="K31" s="111">
        <v>0.51059870550161812</v>
      </c>
      <c r="L31" s="111">
        <v>0.50413422172272615</v>
      </c>
      <c r="M31" s="111">
        <v>0.49</v>
      </c>
      <c r="N31" s="111">
        <v>0.49841735505288348</v>
      </c>
      <c r="O31" s="111">
        <v>0.49</v>
      </c>
    </row>
    <row r="32" spans="1:15" ht="14.25" x14ac:dyDescent="0.2">
      <c r="A32" s="84" t="s">
        <v>19</v>
      </c>
      <c r="B32" s="79"/>
      <c r="C32" s="111">
        <v>0.58399999999999996</v>
      </c>
      <c r="D32" s="111">
        <v>0.55500000000000005</v>
      </c>
      <c r="E32" s="111">
        <v>0.55799999999999994</v>
      </c>
      <c r="F32" s="111">
        <v>0.561526599845798</v>
      </c>
      <c r="G32" s="111">
        <v>0.54522331113937306</v>
      </c>
      <c r="H32" s="111">
        <v>0.55299999999999994</v>
      </c>
      <c r="I32" s="111">
        <v>0.57485820837541757</v>
      </c>
      <c r="J32" s="111">
        <v>0.54720253355451665</v>
      </c>
      <c r="K32" s="111">
        <v>0.55641733164292639</v>
      </c>
      <c r="L32" s="111">
        <v>0.52497502497502502</v>
      </c>
      <c r="M32" s="111">
        <v>0.54</v>
      </c>
      <c r="N32" s="111">
        <v>0.53444571755943859</v>
      </c>
      <c r="O32" s="111">
        <v>0.51173868662810484</v>
      </c>
    </row>
    <row r="33" spans="1:15" ht="16.5" x14ac:dyDescent="0.2">
      <c r="A33" s="84" t="s">
        <v>79</v>
      </c>
      <c r="B33" s="84"/>
      <c r="C33" s="111"/>
      <c r="D33" s="111">
        <v>0.56000000000000005</v>
      </c>
      <c r="E33" s="111">
        <v>0.56899999999999995</v>
      </c>
      <c r="F33" s="111">
        <v>0.56940000000000002</v>
      </c>
      <c r="G33" s="111">
        <v>0.52369999999999994</v>
      </c>
      <c r="H33" s="111">
        <v>0.55622107269262189</v>
      </c>
      <c r="I33" s="111">
        <v>0.53391859537110931</v>
      </c>
      <c r="J33" s="111">
        <v>0.51130990415335464</v>
      </c>
      <c r="K33" s="111">
        <v>0.49393113698290814</v>
      </c>
      <c r="L33" s="111">
        <v>0.5</v>
      </c>
      <c r="M33" s="111">
        <v>0.49</v>
      </c>
      <c r="N33" s="111">
        <v>0.49</v>
      </c>
      <c r="O33" s="111">
        <v>0.47122807017543861</v>
      </c>
    </row>
    <row r="34" spans="1:15" ht="16.5" x14ac:dyDescent="0.2">
      <c r="A34" s="302" t="s">
        <v>80</v>
      </c>
      <c r="B34" s="302"/>
      <c r="C34" s="111"/>
      <c r="D34" s="111"/>
      <c r="E34" s="111"/>
      <c r="F34" s="111"/>
      <c r="G34" s="111">
        <v>0.52</v>
      </c>
      <c r="H34" s="111">
        <v>0.52518409425625923</v>
      </c>
      <c r="I34" s="111">
        <v>0.5</v>
      </c>
      <c r="J34" s="111">
        <v>0.53</v>
      </c>
      <c r="K34" s="111">
        <v>0.49</v>
      </c>
      <c r="L34" s="111">
        <v>0.52</v>
      </c>
      <c r="M34" s="111">
        <v>0.5</v>
      </c>
      <c r="N34" s="84">
        <v>0.48</v>
      </c>
      <c r="O34" s="111">
        <v>0.46</v>
      </c>
    </row>
    <row r="35" spans="1:15" ht="17.25" x14ac:dyDescent="0.25">
      <c r="A35" s="85" t="s">
        <v>81</v>
      </c>
      <c r="B35" s="86"/>
      <c r="C35" s="113">
        <v>0.60267398145158579</v>
      </c>
      <c r="D35" s="113">
        <v>0.58469390877828264</v>
      </c>
      <c r="E35" s="113">
        <v>0.57416814475838185</v>
      </c>
      <c r="F35" s="113">
        <v>0.55124158565702597</v>
      </c>
      <c r="G35" s="113">
        <v>0.54143866116560924</v>
      </c>
      <c r="H35" s="113">
        <v>0.54236690608626181</v>
      </c>
      <c r="I35" s="113">
        <v>0.54702299945116661</v>
      </c>
      <c r="J35" s="113">
        <v>0.51623525743772436</v>
      </c>
      <c r="K35" s="113">
        <v>0.50947785083988251</v>
      </c>
      <c r="L35" s="113">
        <v>0.50830425795396794</v>
      </c>
      <c r="M35" s="113">
        <v>0.5</v>
      </c>
      <c r="N35" s="113">
        <f>(SUM(N24:N34))/11</f>
        <v>0.49715163207806495</v>
      </c>
      <c r="O35" s="113">
        <f>(SUM(O24:O34))/11</f>
        <v>0.4767421682046411</v>
      </c>
    </row>
    <row r="37" spans="1:15" x14ac:dyDescent="0.2">
      <c r="A37" s="8">
        <v>1</v>
      </c>
      <c r="B37" s="8" t="s">
        <v>69</v>
      </c>
    </row>
    <row r="38" spans="1:15" x14ac:dyDescent="0.2">
      <c r="A38" s="8">
        <v>2</v>
      </c>
      <c r="B38" s="8" t="s">
        <v>86</v>
      </c>
    </row>
    <row r="39" spans="1:15" x14ac:dyDescent="0.2">
      <c r="A39" s="8">
        <v>3</v>
      </c>
      <c r="B39" s="8" t="s">
        <v>131</v>
      </c>
    </row>
    <row r="40" spans="1:15" x14ac:dyDescent="0.2">
      <c r="A40" s="8">
        <v>4</v>
      </c>
      <c r="B40" s="8" t="s">
        <v>87</v>
      </c>
    </row>
    <row r="41" spans="1:15" x14ac:dyDescent="0.2">
      <c r="A41" s="8">
        <v>5</v>
      </c>
      <c r="B41" s="8" t="s">
        <v>90</v>
      </c>
    </row>
    <row r="42" spans="1:15" x14ac:dyDescent="0.2">
      <c r="A42" s="8">
        <v>6</v>
      </c>
      <c r="B42" s="8" t="s">
        <v>2</v>
      </c>
    </row>
    <row r="43" spans="1:15" x14ac:dyDescent="0.2">
      <c r="A43" s="8">
        <v>7</v>
      </c>
      <c r="B43" s="8" t="s">
        <v>91</v>
      </c>
    </row>
    <row r="44" spans="1:15" x14ac:dyDescent="0.2">
      <c r="A44" s="8">
        <v>8</v>
      </c>
      <c r="B44" s="8" t="s">
        <v>9</v>
      </c>
    </row>
    <row r="45" spans="1:15" x14ac:dyDescent="0.2">
      <c r="A45" s="8">
        <v>9</v>
      </c>
      <c r="B45" s="8" t="s">
        <v>10</v>
      </c>
    </row>
    <row r="46" spans="1:15" x14ac:dyDescent="0.2">
      <c r="A46" s="8">
        <v>10</v>
      </c>
      <c r="B46" s="8" t="s">
        <v>3</v>
      </c>
    </row>
  </sheetData>
  <mergeCells count="4">
    <mergeCell ref="C4:K4"/>
    <mergeCell ref="A17:B17"/>
    <mergeCell ref="C21:K21"/>
    <mergeCell ref="A34:B34"/>
  </mergeCells>
  <phoneticPr fontId="22" type="noConversion"/>
  <pageMargins left="0.35433070866141736" right="0.19685039370078741" top="0.82677165354330717" bottom="0.74803149606299213" header="0.51181102362204722" footer="0.51181102362204722"/>
  <pageSetup paperSize="9" scale="68" orientation="landscape" r:id="rId1"/>
  <headerFooter alignWithMargins="0">
    <oddHeader xml:space="preserve">&amp;L30/06/2010&amp;RUKACR 2010 Report </oddHeader>
    <oddFooter>&amp;LPage 63&amp;R&amp;F</oddFooter>
  </headerFooter>
  <ignoredErrors>
    <ignoredError sqref="N6 N2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activeCell="O20" sqref="O20"/>
    </sheetView>
  </sheetViews>
  <sheetFormatPr defaultRowHeight="12.75" x14ac:dyDescent="0.2"/>
  <cols>
    <col min="1" max="1" width="2.5703125" customWidth="1"/>
    <col min="2" max="2" width="29.140625" customWidth="1"/>
    <col min="3" max="14" width="9.28515625" customWidth="1"/>
  </cols>
  <sheetData>
    <row r="1" spans="1:16" ht="20.25" x14ac:dyDescent="0.3">
      <c r="A1" s="14" t="s">
        <v>230</v>
      </c>
      <c r="C1" s="14" t="s">
        <v>114</v>
      </c>
    </row>
    <row r="2" spans="1:16" ht="12" customHeight="1" x14ac:dyDescent="0.3">
      <c r="A2" s="14"/>
    </row>
    <row r="3" spans="1:16" ht="23.25" x14ac:dyDescent="0.3">
      <c r="A3" s="14" t="s">
        <v>115</v>
      </c>
      <c r="G3" s="58"/>
    </row>
    <row r="4" spans="1:16" x14ac:dyDescent="0.2">
      <c r="A4" s="15" t="s">
        <v>37</v>
      </c>
    </row>
    <row r="5" spans="1:16" x14ac:dyDescent="0.2">
      <c r="C5" s="1"/>
      <c r="D5" s="1"/>
      <c r="E5" s="1"/>
      <c r="F5" s="1"/>
      <c r="G5" s="1"/>
      <c r="H5" s="1"/>
      <c r="I5" s="1"/>
      <c r="J5" s="1"/>
      <c r="K5" s="1"/>
      <c r="L5" s="1"/>
    </row>
    <row r="6" spans="1:16" ht="26.25" customHeight="1" x14ac:dyDescent="0.25">
      <c r="B6" s="93" t="s">
        <v>4</v>
      </c>
      <c r="C6" s="303" t="s">
        <v>70</v>
      </c>
      <c r="D6" s="304"/>
      <c r="E6" s="304"/>
      <c r="F6" s="304"/>
      <c r="G6" s="304"/>
      <c r="H6" s="304"/>
      <c r="I6" s="304"/>
      <c r="J6" s="304"/>
      <c r="K6" s="304"/>
      <c r="L6" s="70"/>
      <c r="M6" s="70"/>
      <c r="N6" s="70"/>
      <c r="O6" s="71"/>
    </row>
    <row r="7" spans="1:16" ht="15" x14ac:dyDescent="0.25">
      <c r="B7" s="94"/>
      <c r="C7" s="96">
        <v>1998</v>
      </c>
      <c r="D7" s="74">
        <v>1999</v>
      </c>
      <c r="E7" s="74">
        <v>2000</v>
      </c>
      <c r="F7" s="74">
        <v>2001</v>
      </c>
      <c r="G7" s="74">
        <v>2002</v>
      </c>
      <c r="H7" s="74">
        <v>2003</v>
      </c>
      <c r="I7" s="74">
        <v>2004</v>
      </c>
      <c r="J7" s="74">
        <v>2005</v>
      </c>
      <c r="K7" s="74">
        <v>2006</v>
      </c>
      <c r="L7" s="74">
        <v>2007</v>
      </c>
      <c r="M7" s="74">
        <v>2008</v>
      </c>
      <c r="N7" s="74">
        <v>2009</v>
      </c>
      <c r="O7" s="75">
        <v>2010</v>
      </c>
      <c r="P7" s="1"/>
    </row>
    <row r="8" spans="1:16" ht="14.25" x14ac:dyDescent="0.2">
      <c r="B8" s="79" t="s">
        <v>94</v>
      </c>
      <c r="C8" s="90">
        <v>99.998000000000005</v>
      </c>
      <c r="D8" s="90">
        <v>99.988333333333344</v>
      </c>
      <c r="E8" s="90">
        <v>99.998333333333335</v>
      </c>
      <c r="F8" s="90">
        <v>99.99884851070432</v>
      </c>
      <c r="G8" s="90">
        <v>99.945454545454552</v>
      </c>
      <c r="H8" s="90">
        <v>99.935062846568869</v>
      </c>
      <c r="I8" s="90">
        <v>99.982329317269077</v>
      </c>
      <c r="J8" s="90">
        <v>100</v>
      </c>
      <c r="K8" s="90">
        <v>99.998254920577153</v>
      </c>
      <c r="L8" s="90">
        <v>99.998332371667644</v>
      </c>
      <c r="M8" s="90">
        <v>99.996928862211703</v>
      </c>
      <c r="N8" s="90">
        <v>100</v>
      </c>
      <c r="O8" s="90">
        <v>100</v>
      </c>
      <c r="P8" s="164"/>
    </row>
    <row r="9" spans="1:16" ht="14.25" x14ac:dyDescent="0.2">
      <c r="B9" s="79" t="s">
        <v>38</v>
      </c>
      <c r="C9" s="81">
        <v>99.37777777777778</v>
      </c>
      <c r="D9" s="81">
        <v>99.773636363636385</v>
      </c>
      <c r="E9" s="81">
        <v>99.96262754349749</v>
      </c>
      <c r="F9" s="81">
        <v>99.712016889128876</v>
      </c>
      <c r="G9" s="81">
        <v>99.630706602755978</v>
      </c>
      <c r="H9" s="81">
        <v>96.331621421106959</v>
      </c>
      <c r="I9" s="81">
        <v>99.701820762796942</v>
      </c>
      <c r="J9" s="81">
        <v>99.783034770614265</v>
      </c>
      <c r="K9" s="81">
        <v>99.84702566848101</v>
      </c>
      <c r="L9" s="81">
        <v>99.80830616060156</v>
      </c>
      <c r="M9" s="81">
        <v>99.915101263604981</v>
      </c>
      <c r="N9" s="81">
        <v>99.88987792514844</v>
      </c>
      <c r="O9" s="81">
        <v>99.809692493326324</v>
      </c>
      <c r="P9" s="164"/>
    </row>
    <row r="10" spans="1:16" ht="14.25" x14ac:dyDescent="0.2">
      <c r="B10" s="79" t="s">
        <v>39</v>
      </c>
      <c r="C10" s="81">
        <v>99.542508382736116</v>
      </c>
      <c r="D10" s="81">
        <v>99.150445466819278</v>
      </c>
      <c r="E10" s="81">
        <v>99.691666666666677</v>
      </c>
      <c r="F10" s="81">
        <v>99.385715632171141</v>
      </c>
      <c r="G10" s="81">
        <v>99.480821818181809</v>
      </c>
      <c r="H10" s="81">
        <v>99.5</v>
      </c>
      <c r="I10" s="81">
        <v>99.566183409634178</v>
      </c>
      <c r="J10" s="81">
        <v>98.865381405275002</v>
      </c>
      <c r="K10" s="81">
        <v>99.791623335656823</v>
      </c>
      <c r="L10" s="81">
        <v>99.660342174827292</v>
      </c>
      <c r="M10" s="81">
        <v>99.790716556248029</v>
      </c>
      <c r="N10" s="81">
        <v>99.876050363510103</v>
      </c>
      <c r="O10" s="81">
        <v>99.829819261235301</v>
      </c>
      <c r="P10" s="164"/>
    </row>
    <row r="11" spans="1:16" ht="14.25" x14ac:dyDescent="0.2">
      <c r="B11" s="79" t="s">
        <v>40</v>
      </c>
      <c r="C11" s="81">
        <v>99.988699961085331</v>
      </c>
      <c r="D11" s="81">
        <v>99.991666666666674</v>
      </c>
      <c r="E11" s="81">
        <v>100</v>
      </c>
      <c r="F11" s="81">
        <v>99.999515203226807</v>
      </c>
      <c r="G11" s="81">
        <v>99.998691243866602</v>
      </c>
      <c r="H11" s="81">
        <v>99.997257873763886</v>
      </c>
      <c r="I11" s="81">
        <v>100</v>
      </c>
      <c r="J11" s="81">
        <v>99.991666666666674</v>
      </c>
      <c r="K11" s="81">
        <v>99.998084364583733</v>
      </c>
      <c r="L11" s="81">
        <v>99.997848292515343</v>
      </c>
      <c r="M11" s="81">
        <v>99.981818181818184</v>
      </c>
      <c r="N11" s="81">
        <v>99.99454545454546</v>
      </c>
      <c r="O11" s="81">
        <v>100</v>
      </c>
      <c r="P11" s="164"/>
    </row>
    <row r="12" spans="1:16" ht="14.25" x14ac:dyDescent="0.2">
      <c r="B12" s="79" t="s">
        <v>41</v>
      </c>
      <c r="C12" s="81">
        <v>99.608588807868585</v>
      </c>
      <c r="D12" s="81">
        <v>99.97313940007632</v>
      </c>
      <c r="E12" s="81">
        <v>99.951535327719341</v>
      </c>
      <c r="F12" s="81">
        <v>99.973819035060515</v>
      </c>
      <c r="G12" s="81">
        <v>99.990909090909099</v>
      </c>
      <c r="H12" s="81">
        <v>99.993243330743326</v>
      </c>
      <c r="I12" s="81">
        <v>100</v>
      </c>
      <c r="J12" s="81">
        <v>100</v>
      </c>
      <c r="K12" s="81">
        <v>99.991666666666674</v>
      </c>
      <c r="L12" s="81">
        <v>100</v>
      </c>
      <c r="M12" s="81">
        <v>100</v>
      </c>
      <c r="N12" s="81">
        <v>100</v>
      </c>
      <c r="O12" s="81">
        <v>100</v>
      </c>
      <c r="P12" s="164"/>
    </row>
    <row r="13" spans="1:16" ht="16.5" x14ac:dyDescent="0.2">
      <c r="B13" s="79" t="s">
        <v>99</v>
      </c>
      <c r="C13" s="81">
        <v>30.62444460317959</v>
      </c>
      <c r="D13" s="81">
        <v>42.010842138475546</v>
      </c>
      <c r="E13" s="81">
        <v>56.04579040925325</v>
      </c>
      <c r="F13" s="81">
        <v>71.155029601571556</v>
      </c>
      <c r="G13" s="81">
        <v>76.113057968132935</v>
      </c>
      <c r="H13" s="81">
        <v>70.324880757893311</v>
      </c>
      <c r="I13" s="81">
        <v>88.699062402836603</v>
      </c>
      <c r="J13" s="81">
        <v>92.478212148440434</v>
      </c>
      <c r="K13" s="81">
        <v>94.187706863248664</v>
      </c>
      <c r="L13" s="81">
        <v>95.421387932908416</v>
      </c>
      <c r="M13" s="81">
        <v>96.751912156501987</v>
      </c>
      <c r="N13" s="81">
        <v>99.01412754982853</v>
      </c>
      <c r="O13" s="81">
        <v>99.510681922452235</v>
      </c>
      <c r="P13" s="164"/>
    </row>
    <row r="14" spans="1:16" ht="14.25" x14ac:dyDescent="0.2">
      <c r="B14" s="79" t="s">
        <v>121</v>
      </c>
      <c r="C14" s="81"/>
      <c r="D14" s="81"/>
      <c r="E14" s="81"/>
      <c r="F14" s="81"/>
      <c r="G14" s="81">
        <v>79.705626405495821</v>
      </c>
      <c r="H14" s="81">
        <v>82.648596700742374</v>
      </c>
      <c r="I14" s="81">
        <v>95.938062677231471</v>
      </c>
      <c r="J14" s="81">
        <v>98.611849398495636</v>
      </c>
      <c r="K14" s="81">
        <v>98.414970900429296</v>
      </c>
      <c r="L14" s="81">
        <v>99.127846882269381</v>
      </c>
      <c r="M14" s="81">
        <v>98.987499999999997</v>
      </c>
      <c r="N14" s="81">
        <v>99.552038342211333</v>
      </c>
      <c r="O14" s="81">
        <v>99.694244521630822</v>
      </c>
      <c r="P14" s="164"/>
    </row>
    <row r="15" spans="1:16" ht="14.25" x14ac:dyDescent="0.2">
      <c r="B15" s="79" t="s">
        <v>53</v>
      </c>
      <c r="C15" s="81"/>
      <c r="D15" s="81"/>
      <c r="E15" s="81"/>
      <c r="F15" s="81"/>
      <c r="G15" s="81"/>
      <c r="H15" s="81"/>
      <c r="I15" s="81"/>
      <c r="J15" s="81"/>
      <c r="K15" s="81">
        <v>27.54299752993494</v>
      </c>
      <c r="L15" s="81">
        <v>38.439489133043502</v>
      </c>
      <c r="M15" s="81">
        <v>50.221026180160841</v>
      </c>
      <c r="N15" s="81">
        <v>50.028993682091112</v>
      </c>
      <c r="O15" s="81">
        <v>42.721997658847208</v>
      </c>
      <c r="P15" s="164"/>
    </row>
    <row r="16" spans="1:16" ht="14.25" x14ac:dyDescent="0.2">
      <c r="B16" s="79" t="s">
        <v>42</v>
      </c>
      <c r="C16" s="81">
        <v>99.367711698362029</v>
      </c>
      <c r="D16" s="81">
        <v>99.396326788177632</v>
      </c>
      <c r="E16" s="81">
        <v>99.412914768941747</v>
      </c>
      <c r="F16" s="81">
        <v>99.781818181818167</v>
      </c>
      <c r="G16" s="81">
        <v>99.736363636363635</v>
      </c>
      <c r="H16" s="81">
        <v>99.758333333333326</v>
      </c>
      <c r="I16" s="81">
        <v>99.816666666666663</v>
      </c>
      <c r="J16" s="81">
        <v>99.825000000000003</v>
      </c>
      <c r="K16" s="81">
        <v>99.775000000000006</v>
      </c>
      <c r="L16" s="81">
        <v>99.713624132653962</v>
      </c>
      <c r="M16" s="81">
        <v>99.713297015264459</v>
      </c>
      <c r="N16" s="81">
        <v>99.644431260233034</v>
      </c>
      <c r="O16" s="81">
        <v>99.781598751654244</v>
      </c>
      <c r="P16" s="164"/>
    </row>
    <row r="17" spans="1:16" ht="14.25" x14ac:dyDescent="0.2">
      <c r="B17" s="79" t="s">
        <v>7</v>
      </c>
      <c r="C17" s="81">
        <v>97.388157331328372</v>
      </c>
      <c r="D17" s="81">
        <v>93.886290540342216</v>
      </c>
      <c r="E17" s="81">
        <v>94.373004112192405</v>
      </c>
      <c r="F17" s="81">
        <v>94.489178073336973</v>
      </c>
      <c r="G17" s="81">
        <v>94.698704261395918</v>
      </c>
      <c r="H17" s="81">
        <v>94.431532478263378</v>
      </c>
      <c r="I17" s="81">
        <v>95.093369895997213</v>
      </c>
      <c r="J17" s="81">
        <v>95.003653005605472</v>
      </c>
      <c r="K17" s="81">
        <v>95.604227274034145</v>
      </c>
      <c r="L17" s="81">
        <v>96.131545420891385</v>
      </c>
      <c r="M17" s="81">
        <v>96.199108808297083</v>
      </c>
      <c r="N17" s="81">
        <v>96.387149214955429</v>
      </c>
      <c r="O17" s="81">
        <v>96.373161869043713</v>
      </c>
      <c r="P17" s="164"/>
    </row>
    <row r="18" spans="1:16" ht="14.25" x14ac:dyDescent="0.2">
      <c r="B18" s="79" t="s">
        <v>43</v>
      </c>
      <c r="C18" s="81">
        <v>99.971604940719288</v>
      </c>
      <c r="D18" s="81">
        <v>99.93544347539904</v>
      </c>
      <c r="E18" s="81">
        <v>99.945544736430477</v>
      </c>
      <c r="F18" s="81">
        <v>99.861374798953364</v>
      </c>
      <c r="G18" s="81">
        <v>99.974545454545463</v>
      </c>
      <c r="H18" s="81">
        <v>99.962068722651793</v>
      </c>
      <c r="I18" s="81">
        <v>99.969612957945856</v>
      </c>
      <c r="J18" s="81">
        <v>99.981189513659203</v>
      </c>
      <c r="K18" s="81">
        <v>99.988070320554314</v>
      </c>
      <c r="L18" s="81">
        <v>99.970974523553778</v>
      </c>
      <c r="M18" s="81">
        <v>99.992046448739359</v>
      </c>
      <c r="N18" s="81">
        <v>100</v>
      </c>
      <c r="O18" s="81">
        <v>100</v>
      </c>
      <c r="P18" s="164"/>
    </row>
    <row r="19" spans="1:16" ht="14.25" x14ac:dyDescent="0.2">
      <c r="B19" s="79" t="s">
        <v>44</v>
      </c>
      <c r="C19" s="81">
        <v>85.138943905538653</v>
      </c>
      <c r="D19" s="81">
        <v>79.678623903026022</v>
      </c>
      <c r="E19" s="81">
        <v>82.148476113240932</v>
      </c>
      <c r="F19" s="81">
        <v>82.084115617000435</v>
      </c>
      <c r="G19" s="81">
        <v>82.954935034503777</v>
      </c>
      <c r="H19" s="81">
        <v>83.954258605522412</v>
      </c>
      <c r="I19" s="81">
        <v>84.564094172790007</v>
      </c>
      <c r="J19" s="81">
        <v>86.755821744640286</v>
      </c>
      <c r="K19" s="81">
        <v>87.736913531486039</v>
      </c>
      <c r="L19" s="81">
        <v>88.555810387537761</v>
      </c>
      <c r="M19" s="81">
        <v>87.423886120403836</v>
      </c>
      <c r="N19" s="81">
        <v>88.422125975371046</v>
      </c>
      <c r="O19" s="81">
        <v>86.864786810700849</v>
      </c>
      <c r="P19" s="164"/>
    </row>
    <row r="20" spans="1:16" ht="14.25" x14ac:dyDescent="0.2">
      <c r="B20" s="79" t="s">
        <v>45</v>
      </c>
      <c r="C20" s="81">
        <v>94.956129015323896</v>
      </c>
      <c r="D20" s="81">
        <v>99.062703178656349</v>
      </c>
      <c r="E20" s="81">
        <v>98.497542514499159</v>
      </c>
      <c r="F20" s="81">
        <v>99.661016366739062</v>
      </c>
      <c r="G20" s="81">
        <v>99.618334469301374</v>
      </c>
      <c r="H20" s="81">
        <v>97.766751502551884</v>
      </c>
      <c r="I20" s="81">
        <v>98.388807378773251</v>
      </c>
      <c r="J20" s="81">
        <v>99.044100609665065</v>
      </c>
      <c r="K20" s="81">
        <v>99.663793078542582</v>
      </c>
      <c r="L20" s="81">
        <v>99.93234799423648</v>
      </c>
      <c r="M20" s="81">
        <v>99.930748827606195</v>
      </c>
      <c r="N20" s="81">
        <v>99.833181274830494</v>
      </c>
      <c r="O20" s="81">
        <v>99.411740249421442</v>
      </c>
      <c r="P20" s="164"/>
    </row>
    <row r="21" spans="1:16" ht="14.25" x14ac:dyDescent="0.2">
      <c r="B21" s="79" t="s">
        <v>8</v>
      </c>
      <c r="C21" s="81">
        <v>91.607766753608573</v>
      </c>
      <c r="D21" s="81">
        <v>94.005803469226024</v>
      </c>
      <c r="E21" s="81">
        <v>94.483765850781495</v>
      </c>
      <c r="F21" s="81">
        <v>94.94439299282763</v>
      </c>
      <c r="G21" s="81">
        <v>93.132112626351457</v>
      </c>
      <c r="H21" s="81">
        <v>94.054709842144632</v>
      </c>
      <c r="I21" s="81">
        <v>94.354582677430713</v>
      </c>
      <c r="J21" s="81">
        <v>95.848076060502009</v>
      </c>
      <c r="K21" s="81">
        <v>96.490136147292432</v>
      </c>
      <c r="L21" s="81">
        <v>97.466312749018414</v>
      </c>
      <c r="M21" s="81">
        <v>97.743109808053518</v>
      </c>
      <c r="N21" s="81">
        <v>98.611181680330219</v>
      </c>
      <c r="O21" s="81">
        <v>98.846423245821413</v>
      </c>
      <c r="P21" s="1"/>
    </row>
    <row r="22" spans="1:16" ht="12.75" customHeight="1" x14ac:dyDescent="0.2">
      <c r="B22" s="39"/>
      <c r="C22" s="22"/>
      <c r="D22" s="22"/>
      <c r="E22" s="22"/>
      <c r="F22" s="22"/>
      <c r="G22" s="22"/>
      <c r="H22" s="22"/>
      <c r="I22" s="22"/>
      <c r="J22" s="22"/>
      <c r="K22" s="22"/>
    </row>
    <row r="23" spans="1:16" ht="12.75" customHeight="1" x14ac:dyDescent="0.2">
      <c r="A23" s="8">
        <v>1</v>
      </c>
      <c r="B23" s="8" t="s">
        <v>5</v>
      </c>
    </row>
    <row r="24" spans="1:16" ht="12.75" customHeight="1" x14ac:dyDescent="0.2">
      <c r="A24" s="8">
        <v>2</v>
      </c>
      <c r="B24" s="8" t="s">
        <v>6</v>
      </c>
    </row>
    <row r="25" spans="1:16" ht="12.75" customHeight="1" x14ac:dyDescent="0.2">
      <c r="A25" s="8">
        <v>3</v>
      </c>
      <c r="B25" s="8" t="s">
        <v>133</v>
      </c>
    </row>
    <row r="29" spans="1:16" ht="14.25" customHeight="1" x14ac:dyDescent="0.2"/>
  </sheetData>
  <mergeCells count="1">
    <mergeCell ref="C6:K6"/>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&amp;L30/06/2010&amp;RUKACR 2010 Report </oddHeader>
    <oddFooter>&amp;LPage 64&amp;R&amp;F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1</vt:lpstr>
      <vt:lpstr>Tables1_2_3</vt:lpstr>
      <vt:lpstr>Table 4</vt:lpstr>
      <vt:lpstr>Table 5</vt:lpstr>
      <vt:lpstr>Table 6</vt:lpstr>
      <vt:lpstr>Table 7</vt:lpstr>
      <vt:lpstr>Table 8</vt:lpstr>
      <vt:lpstr>Table 9</vt:lpstr>
      <vt:lpstr>Table 10a</vt:lpstr>
      <vt:lpstr>Table 10b</vt:lpstr>
      <vt:lpstr>'Table 6'!Print_Area</vt:lpstr>
      <vt:lpstr>'Table 7'!Print_Area</vt:lpstr>
      <vt:lpstr>'Table 8'!Print_Area</vt:lpstr>
      <vt:lpstr>'Table 9'!Print_Area</vt:lpstr>
      <vt:lpstr>Tables1_2_3!Print_Area</vt:lpstr>
      <vt:lpstr>Tables1_2_3!Print_Titles</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NHSmail - Read</dc:title>
  <dc:creator>Dianes</dc:creator>
  <cp:lastModifiedBy>Jean Kelly</cp:lastModifiedBy>
  <cp:lastPrinted>2010-09-24T13:35:59Z</cp:lastPrinted>
  <dcterms:created xsi:type="dcterms:W3CDTF">2000-08-22T11:31:50Z</dcterms:created>
  <dcterms:modified xsi:type="dcterms:W3CDTF">2014-02-19T09:05:31Z</dcterms:modified>
</cp:coreProperties>
</file>