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-15" yWindow="-15" windowWidth="17400" windowHeight="6000" tabRatio="890" activeTab="5"/>
  </bookViews>
  <sheets>
    <sheet name="Table 1" sheetId="1" r:id="rId1"/>
    <sheet name="Tables1_2_3" sheetId="39" r:id="rId2"/>
    <sheet name="Table 4" sheetId="40" r:id="rId3"/>
    <sheet name="Table 5" sheetId="13" r:id="rId4"/>
    <sheet name="Table 6" sheetId="20" r:id="rId5"/>
    <sheet name="Table 7" sheetId="14" r:id="rId6"/>
    <sheet name="Table 8" sheetId="15" r:id="rId7"/>
    <sheet name="Table 9" sheetId="12" r:id="rId8"/>
    <sheet name="Table 10a" sheetId="16" r:id="rId9"/>
    <sheet name="Table 10b" sheetId="34" r:id="rId10"/>
  </sheets>
  <definedNames>
    <definedName name="_xlnm._FilterDatabase" localSheetId="1" hidden="1">Tables1_2_3!$A$7:$DO$152</definedName>
    <definedName name="_xlnm.Print_Area" localSheetId="4">'Table 6'!$A$1:$M$24</definedName>
    <definedName name="_xlnm.Print_Area" localSheetId="5">'Table 7'!$A$1:$R$42</definedName>
    <definedName name="_xlnm.Print_Area" localSheetId="6">'Table 8'!$A$1:$S$43</definedName>
    <definedName name="_xlnm.Print_Area" localSheetId="7">'Table 9'!$A$1:$S$43</definedName>
    <definedName name="_xlnm.Print_Area" localSheetId="1">Tables1_2_3!$A$1:$O$167</definedName>
    <definedName name="_xlnm.Print_Titles" localSheetId="1">Tables1_2_3!$1:$7</definedName>
  </definedNames>
  <calcPr calcId="125725"/>
</workbook>
</file>

<file path=xl/calcChain.xml><?xml version="1.0" encoding="utf-8"?>
<calcChain xmlns="http://schemas.openxmlformats.org/spreadsheetml/2006/main">
  <c r="D169" i="39"/>
  <c r="C169"/>
  <c r="D164"/>
  <c r="C158"/>
  <c r="D158"/>
  <c r="C159"/>
  <c r="D159"/>
  <c r="C160"/>
  <c r="D160"/>
  <c r="C161"/>
  <c r="D161"/>
  <c r="C162"/>
  <c r="D162"/>
  <c r="C163"/>
  <c r="D163"/>
  <c r="C164"/>
  <c r="C165"/>
  <c r="D165"/>
  <c r="D167"/>
  <c r="C167"/>
  <c r="C16" i="1"/>
  <c r="K16"/>
  <c r="K4"/>
  <c r="J16"/>
  <c r="I16"/>
  <c r="H16"/>
  <c r="G16"/>
  <c r="F16"/>
  <c r="E16"/>
  <c r="D16"/>
  <c r="J4"/>
  <c r="I4"/>
  <c r="H4"/>
  <c r="G4"/>
  <c r="F4"/>
  <c r="E4"/>
  <c r="D4"/>
  <c r="C4"/>
  <c r="N35" i="12"/>
  <c r="M35"/>
  <c r="N23"/>
  <c r="M23"/>
  <c r="N18"/>
  <c r="M18"/>
  <c r="N6"/>
  <c r="M6"/>
  <c r="N35" i="14"/>
  <c r="M35"/>
  <c r="N23"/>
  <c r="M23"/>
  <c r="N18"/>
  <c r="M18"/>
  <c r="N6"/>
  <c r="M6"/>
  <c r="O35" i="12"/>
  <c r="O23"/>
  <c r="O18"/>
  <c r="O6"/>
  <c r="O35" i="15"/>
  <c r="O23"/>
  <c r="O18"/>
  <c r="O6"/>
  <c r="O35" i="14"/>
  <c r="O23"/>
  <c r="O18"/>
  <c r="O6"/>
  <c r="L35" i="12"/>
  <c r="L23"/>
  <c r="L18"/>
  <c r="L6"/>
  <c r="L35" i="15"/>
  <c r="L23"/>
  <c r="L18"/>
  <c r="L6"/>
  <c r="L35" i="14"/>
  <c r="L23"/>
  <c r="L18"/>
  <c r="L6"/>
  <c r="C26" i="15"/>
  <c r="C9"/>
  <c r="O16" i="1"/>
  <c r="M16"/>
  <c r="L16"/>
  <c r="O4"/>
  <c r="M4"/>
  <c r="L4"/>
  <c r="N4"/>
  <c r="N16" l="1"/>
</calcChain>
</file>

<file path=xl/sharedStrings.xml><?xml version="1.0" encoding="utf-8"?>
<sst xmlns="http://schemas.openxmlformats.org/spreadsheetml/2006/main" count="548" uniqueCount="242">
  <si>
    <t>100%**</t>
  </si>
  <si>
    <t xml:space="preserve">Note: Even in cancer registries which rely on active notification of cases, cancer incidence figures do not reach stability for some years after the end of a given year because of a small but steady stream of late registrations, some </t>
  </si>
  <si>
    <t>GB average prior to 2002; England &amp; Scotland average in 1998 report</t>
  </si>
  <si>
    <t>Dataset variable</t>
  </si>
  <si>
    <t>UK average for 2003; GB average prior to 2003; England &amp; Scotland average in 1998 report</t>
  </si>
  <si>
    <t xml:space="preserve">For most, but not all registries, the analysis is of the diagnosis year two years prior to report publish year </t>
  </si>
  <si>
    <t>Site of primary growth</t>
  </si>
  <si>
    <t>Basis of diagnosis</t>
  </si>
  <si>
    <t>Northern Ireland did not submit any data until the report published in 2002</t>
  </si>
  <si>
    <t>Note: 1998 report published data were not included here because the definition of "ONS Ready" changed from 1999 onwards</t>
  </si>
  <si>
    <t>GB average prior to 2002 published report</t>
  </si>
  <si>
    <t>*</t>
  </si>
  <si>
    <t>n/a</t>
  </si>
  <si>
    <t xml:space="preserve">     subsequently cancel/amend on their own database but have not yet sent these changes through to ONS</t>
  </si>
  <si>
    <t>Registry</t>
  </si>
  <si>
    <t>Population</t>
  </si>
  <si>
    <t>Oxford</t>
  </si>
  <si>
    <t>Scotland</t>
  </si>
  <si>
    <t>South &amp; West</t>
  </si>
  <si>
    <t>Thames</t>
  </si>
  <si>
    <t>NWCIS</t>
  </si>
  <si>
    <t>** Note: The % used in this table DIFFERS from the one used in table 1.</t>
  </si>
  <si>
    <r>
      <t>Northern &amp; Yorkshire</t>
    </r>
    <r>
      <rPr>
        <vertAlign val="superscript"/>
        <sz val="11"/>
        <rFont val="Arial"/>
        <family val="2"/>
      </rPr>
      <t>4</t>
    </r>
  </si>
  <si>
    <r>
      <t>Northern Ireland</t>
    </r>
    <r>
      <rPr>
        <vertAlign val="superscript"/>
        <sz val="11"/>
        <rFont val="Arial"/>
        <family val="2"/>
      </rPr>
      <t>8</t>
    </r>
  </si>
  <si>
    <r>
      <t>UK</t>
    </r>
    <r>
      <rPr>
        <b/>
        <vertAlign val="superscript"/>
        <sz val="11"/>
        <rFont val="Arial"/>
        <family val="2"/>
      </rPr>
      <t>9</t>
    </r>
    <r>
      <rPr>
        <b/>
        <sz val="11"/>
        <rFont val="Arial"/>
        <family val="2"/>
      </rPr>
      <t xml:space="preserve"> Average</t>
    </r>
  </si>
  <si>
    <t>Trent</t>
  </si>
  <si>
    <t>Wales</t>
  </si>
  <si>
    <t>West Midlands</t>
  </si>
  <si>
    <t>Target:</t>
  </si>
  <si>
    <t>* All invasive cases excluding non-melanoma skin cancer</t>
  </si>
  <si>
    <t>Age 0-4</t>
  </si>
  <si>
    <t>Age 5-9</t>
  </si>
  <si>
    <t>Age 10-14</t>
  </si>
  <si>
    <t>M</t>
  </si>
  <si>
    <t>This table shows the % of cases with a Valid Known code on the database</t>
  </si>
  <si>
    <t>Patient's address</t>
  </si>
  <si>
    <t>Post code</t>
  </si>
  <si>
    <t>Sex</t>
  </si>
  <si>
    <t>Date of birth</t>
  </si>
  <si>
    <t>Anniversary (diagnosis) date</t>
  </si>
  <si>
    <t>Date of death (where dead)</t>
  </si>
  <si>
    <t>Type of growth</t>
  </si>
  <si>
    <t>Behaviour of growth</t>
  </si>
  <si>
    <t>NYCRIS</t>
  </si>
  <si>
    <t>Northern &amp; Yorkshire</t>
  </si>
  <si>
    <t>The % complete data were supplied via the management reports supplied quarterly by ONS, without any intervention</t>
  </si>
  <si>
    <t>Proportion (%) of registrations completed (ONS Ready) within 18 months of year end (Target: 100%*)</t>
  </si>
  <si>
    <t>The target for completeness was originally 90%. This changed to 100% for the 2000 diagnosis data, reported in 2002.</t>
  </si>
  <si>
    <t>**</t>
  </si>
  <si>
    <t>Trends in % Death Certificate Only</t>
  </si>
  <si>
    <t>Ethnicity</t>
  </si>
  <si>
    <t>ONS ready £</t>
  </si>
  <si>
    <t>% ONS ready***</t>
  </si>
  <si>
    <t xml:space="preserve">         of which first come to the attention of the registry through death certification</t>
  </si>
  <si>
    <t>North West</t>
  </si>
  <si>
    <t>Eastern</t>
  </si>
  <si>
    <t xml:space="preserve">     Additionally, Wales will have a target of 100% completeness within 12 months of the end of the calendar year</t>
  </si>
  <si>
    <t>** For the English and Welsh Registries, all cases diagnosed in a given calendar year should have been completed, entered onto the registry computer system and sent to ONS within 18 months of the end of the calendar year.</t>
  </si>
  <si>
    <t>Thames ^</t>
  </si>
  <si>
    <t xml:space="preserve">Proportion (%) of registrations received by ONS within 18 months </t>
  </si>
  <si>
    <t xml:space="preserve">  of year end (Target: 100%*)</t>
  </si>
  <si>
    <t xml:space="preserve">  (as percentage of the previous 3 complete years held by ONS**)</t>
  </si>
  <si>
    <t>Initial £</t>
  </si>
  <si>
    <t>Haematology</t>
  </si>
  <si>
    <r>
      <t>UK average</t>
    </r>
    <r>
      <rPr>
        <b/>
        <vertAlign val="superscript"/>
        <sz val="11"/>
        <rFont val="Arial"/>
        <family val="2"/>
      </rPr>
      <t>1</t>
    </r>
  </si>
  <si>
    <r>
      <t>England (average)</t>
    </r>
    <r>
      <rPr>
        <b/>
        <vertAlign val="superscript"/>
        <sz val="11"/>
        <rFont val="Arial"/>
        <family val="2"/>
      </rPr>
      <t>2</t>
    </r>
  </si>
  <si>
    <t xml:space="preserve">Most, but not all, registries' analysis is of the diagnosis year two years prior to report publish year </t>
  </si>
  <si>
    <r>
      <t xml:space="preserve">Year report published </t>
    </r>
    <r>
      <rPr>
        <b/>
        <vertAlign val="superscript"/>
        <sz val="11"/>
        <rFont val="Arial"/>
        <family val="2"/>
      </rPr>
      <t>2</t>
    </r>
  </si>
  <si>
    <r>
      <t xml:space="preserve">Year report published </t>
    </r>
    <r>
      <rPr>
        <b/>
        <vertAlign val="superscript"/>
        <sz val="11"/>
        <rFont val="Arial"/>
        <family val="2"/>
      </rPr>
      <t>1</t>
    </r>
  </si>
  <si>
    <t>£ Initial covers cases where not all the basic information has been received or validity has not been confirmed. ONS ready is defined as "of a standard usable for analysis and in publications"</t>
  </si>
  <si>
    <t>by 06/07</t>
  </si>
  <si>
    <r>
      <t xml:space="preserve">Eastern </t>
    </r>
    <r>
      <rPr>
        <vertAlign val="superscript"/>
        <sz val="11"/>
        <rFont val="Arial"/>
        <family val="2"/>
      </rPr>
      <t>2</t>
    </r>
  </si>
  <si>
    <r>
      <t xml:space="preserve">North West </t>
    </r>
    <r>
      <rPr>
        <vertAlign val="superscript"/>
        <sz val="11"/>
        <rFont val="Arial"/>
        <family val="2"/>
      </rPr>
      <t>3</t>
    </r>
  </si>
  <si>
    <r>
      <t>Northern Ireland</t>
    </r>
    <r>
      <rPr>
        <vertAlign val="superscript"/>
        <sz val="11"/>
        <rFont val="Arial"/>
        <family val="2"/>
      </rPr>
      <t>9</t>
    </r>
  </si>
  <si>
    <r>
      <t>UK</t>
    </r>
    <r>
      <rPr>
        <b/>
        <vertAlign val="super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Average</t>
    </r>
  </si>
  <si>
    <r>
      <t xml:space="preserve">Eastern </t>
    </r>
    <r>
      <rPr>
        <vertAlign val="superscript"/>
        <sz val="11"/>
        <rFont val="Arial"/>
        <family val="2"/>
      </rPr>
      <t>3,4</t>
    </r>
  </si>
  <si>
    <r>
      <t xml:space="preserve">North West </t>
    </r>
    <r>
      <rPr>
        <vertAlign val="superscript"/>
        <sz val="11"/>
        <rFont val="Arial"/>
        <family val="2"/>
      </rPr>
      <t>5</t>
    </r>
  </si>
  <si>
    <r>
      <t>Thames</t>
    </r>
    <r>
      <rPr>
        <vertAlign val="superscript"/>
        <sz val="11"/>
        <rFont val="Arial"/>
        <family val="2"/>
      </rPr>
      <t>4</t>
    </r>
  </si>
  <si>
    <t>Thames did not receive any mortality data in 2001 and so were excluded from the england average for 2001 registrations in the 2003 report</t>
  </si>
  <si>
    <t>Thames did not receive any mortality data in 2001 and so an average cannot be obtained for the new combined area of Eastern or figures presented for Thames</t>
  </si>
  <si>
    <t>Only grade for breast cancer has been shown, and the staging information been removed from the table since the definitions for which staging data should be collected/presented have changed in the 2007 report</t>
  </si>
  <si>
    <t>For all reports, the figures for NWCIS were produced by multiplying the office area-specific estimates for the old MCCR (NWCIS: Liverpool) and NWCR (NWCIS: Manchester) registries by the proportions of ONS Ready cases reported for each area for each year</t>
  </si>
  <si>
    <t>Prior to the report published in 2000, Trent excluded DCOs from these calculations, artificially inflating the %MV reported - to avoid confusion, the figures for 1998 and 1999 have not been shown</t>
  </si>
  <si>
    <t>TABLE 1:</t>
  </si>
  <si>
    <t>TABLE 7:</t>
  </si>
  <si>
    <r>
      <t>Northern Ireland</t>
    </r>
    <r>
      <rPr>
        <vertAlign val="superscript"/>
        <sz val="11"/>
        <rFont val="Arial"/>
        <family val="2"/>
      </rPr>
      <t>7</t>
    </r>
  </si>
  <si>
    <r>
      <t>UK</t>
    </r>
    <r>
      <rPr>
        <b/>
        <vertAlign val="superscript"/>
        <sz val="11"/>
        <rFont val="Arial"/>
        <family val="2"/>
      </rPr>
      <t>8</t>
    </r>
    <r>
      <rPr>
        <b/>
        <sz val="11"/>
        <rFont val="Arial"/>
        <family val="2"/>
      </rPr>
      <t xml:space="preserve"> Average</t>
    </r>
  </si>
  <si>
    <t>by 06/01</t>
  </si>
  <si>
    <t>by 06/02</t>
  </si>
  <si>
    <t>Trends in timeliness (as reported by registries)</t>
  </si>
  <si>
    <t>Trends in timeliness (as reported by ONS)</t>
  </si>
  <si>
    <t>% DCO: males (target: 2%)</t>
  </si>
  <si>
    <t>% DCO: females (target: 2%)</t>
  </si>
  <si>
    <t>Trends in % Microscopically verified</t>
  </si>
  <si>
    <t xml:space="preserve">% Microscopically verified: males </t>
  </si>
  <si>
    <t>% Microscopically verified: females</t>
  </si>
  <si>
    <t>Trends in Mortality : Incidence ratios</t>
  </si>
  <si>
    <t xml:space="preserve">Mortality : Incidence ratio - males </t>
  </si>
  <si>
    <t>Mortality : Incidence ratio - females</t>
  </si>
  <si>
    <t>Trends in completeness of the dataset - demographics and diagnostic details</t>
  </si>
  <si>
    <r>
      <t>Completeness of the dataset (UK Average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>)</t>
    </r>
  </si>
  <si>
    <t>Trends in completeness of the dataset - treatment and prognostic tumour details</t>
  </si>
  <si>
    <t>by 06/03</t>
  </si>
  <si>
    <t>by 06/04</t>
  </si>
  <si>
    <t>by 06/05</t>
  </si>
  <si>
    <t>by 06/06</t>
  </si>
  <si>
    <t>NHS number (England Only)</t>
  </si>
  <si>
    <t>England (total)</t>
  </si>
  <si>
    <t>England (average)</t>
  </si>
  <si>
    <t>Northern Ireland</t>
  </si>
  <si>
    <t>UK Total</t>
  </si>
  <si>
    <t>by 06/08</t>
  </si>
  <si>
    <r>
      <t xml:space="preserve">     </t>
    </r>
    <r>
      <rPr>
        <sz val="11"/>
        <rFont val="Arial"/>
        <family val="2"/>
      </rPr>
      <t>All xnmsc - Therapeutic surgery</t>
    </r>
  </si>
  <si>
    <r>
      <t xml:space="preserve">     </t>
    </r>
    <r>
      <rPr>
        <sz val="11"/>
        <rFont val="Arial"/>
        <family val="2"/>
      </rPr>
      <t xml:space="preserve">All xnmsc - Chemotherapy </t>
    </r>
  </si>
  <si>
    <t>Eastern ^</t>
  </si>
  <si>
    <r>
      <t xml:space="preserve">Thames </t>
    </r>
    <r>
      <rPr>
        <vertAlign val="superscript"/>
        <sz val="11"/>
        <rFont val="Arial"/>
        <family val="2"/>
      </rPr>
      <t>2</t>
    </r>
  </si>
  <si>
    <t>Reports from 2007 reflect the boundary change between Eastern and Thames where Eastern includes Hertfordshire and Essex from 2007 onwards</t>
  </si>
  <si>
    <t>NHS Number for England and Wales; CHI for Scotland and Health and Social Care Number for Northern Ireland</t>
  </si>
  <si>
    <r>
      <t xml:space="preserve">     </t>
    </r>
    <r>
      <rPr>
        <sz val="11"/>
        <rFont val="Arial"/>
        <family val="2"/>
      </rPr>
      <t xml:space="preserve">All xnmsc - Radiotherapy </t>
    </r>
    <r>
      <rPr>
        <vertAlign val="superscript"/>
        <sz val="11"/>
        <rFont val="Arial"/>
        <family val="2"/>
      </rPr>
      <t>4</t>
    </r>
  </si>
  <si>
    <r>
      <t xml:space="preserve">Grade - Breast cancer only </t>
    </r>
    <r>
      <rPr>
        <vertAlign val="superscript"/>
        <sz val="11"/>
        <rFont val="Arial"/>
        <family val="2"/>
      </rPr>
      <t>5</t>
    </r>
  </si>
  <si>
    <t>Wales do not receive radiotherapy data and so the UK average excludes Wales for radiotherapy</t>
  </si>
  <si>
    <t>Standard Proforma for Reporting Registry Performance</t>
  </si>
  <si>
    <t>peer review or target/expected value not met</t>
  </si>
  <si>
    <t>All xnmsc unless stated</t>
  </si>
  <si>
    <t xml:space="preserve">Table No. &amp; Parameters </t>
  </si>
  <si>
    <t xml:space="preserve">Target /Expected Value  </t>
  </si>
  <si>
    <t>ECRIC</t>
  </si>
  <si>
    <t>OCIU</t>
  </si>
  <si>
    <t>SWCIS</t>
  </si>
  <si>
    <t>WMCIU</t>
  </si>
  <si>
    <t>WCISU</t>
  </si>
  <si>
    <t>NICR</t>
  </si>
  <si>
    <t>Table 1   Registrations and timeliness</t>
  </si>
  <si>
    <t>% ONS ready</t>
  </si>
  <si>
    <t>Table 2A   % change in registrations - males</t>
  </si>
  <si>
    <t xml:space="preserve">Lung </t>
  </si>
  <si>
    <t>Melanoma of skin</t>
  </si>
  <si>
    <t xml:space="preserve">Colorectal </t>
  </si>
  <si>
    <t xml:space="preserve">Prostate </t>
  </si>
  <si>
    <t xml:space="preserve">Bladder </t>
  </si>
  <si>
    <t>All xnmsc</t>
  </si>
  <si>
    <t>Table 2B   % change in registrations - females</t>
  </si>
  <si>
    <t xml:space="preserve">Breast Invasive </t>
  </si>
  <si>
    <t xml:space="preserve">Breast In Situ </t>
  </si>
  <si>
    <t xml:space="preserve">Cervix Invasive </t>
  </si>
  <si>
    <t xml:space="preserve">Cervix In Situ </t>
  </si>
  <si>
    <t>Table 2C   Childhood cancer incidence rates</t>
  </si>
  <si>
    <t xml:space="preserve">F </t>
  </si>
  <si>
    <t xml:space="preserve">III-defined sites </t>
  </si>
  <si>
    <t xml:space="preserve">All xnmsc Male  </t>
  </si>
  <si>
    <t xml:space="preserve">All xnmsc Female </t>
  </si>
  <si>
    <t>All xnmsc M&lt;75</t>
  </si>
  <si>
    <t>All xnmsc M&gt;=75</t>
  </si>
  <si>
    <t>All xnmsc F&lt;75</t>
  </si>
  <si>
    <t>All xnmsc F&gt;=75</t>
  </si>
  <si>
    <t>Table 2F   % Zero survival (males &amp; females)</t>
  </si>
  <si>
    <t>Table 2G   % microscopically verified (males &amp; females)</t>
  </si>
  <si>
    <t>Table 2H   % Non-specificity of morphology codes for cases which are microscopically verified</t>
  </si>
  <si>
    <t>Table 2I   Mortality : Incidence ratios</t>
  </si>
  <si>
    <t xml:space="preserve">Table 3A   Completeness of the dataset - demographics and diagnostic details </t>
  </si>
  <si>
    <t>Patient's name</t>
  </si>
  <si>
    <t>Postcode</t>
  </si>
  <si>
    <t>Unique health identifier</t>
  </si>
  <si>
    <t xml:space="preserve">     Therapeutic Surgery (% yes)</t>
  </si>
  <si>
    <t xml:space="preserve">     Chemotherapy  (% yes)</t>
  </si>
  <si>
    <t xml:space="preserve">     Breast cancer - Hormone  (% yes)</t>
  </si>
  <si>
    <t xml:space="preserve">     Prostate cancer - Hormone  (% yes)</t>
  </si>
  <si>
    <t xml:space="preserve">     Breast cancer - % screen detected for ages 50-67</t>
  </si>
  <si>
    <t xml:space="preserve">     Breast cancer - % with full screening category for ages 50-67</t>
  </si>
  <si>
    <t xml:space="preserve">     Cervical cancer - % screen detected for ages 25-67</t>
  </si>
  <si>
    <t>&gt;78%</t>
  </si>
  <si>
    <t>&gt;65%</t>
  </si>
  <si>
    <t>&gt;74%</t>
  </si>
  <si>
    <t>&gt;70%</t>
  </si>
  <si>
    <t>&gt;80%</t>
  </si>
  <si>
    <t>strange compared to UK/England</t>
  </si>
  <si>
    <t>Table 3B   Completeness of the dataset - treatment and screening information</t>
  </si>
  <si>
    <t>by 06/09</t>
  </si>
  <si>
    <t xml:space="preserve">     All xnmsc - any treatment, ages 0-24</t>
  </si>
  <si>
    <t xml:space="preserve">     All xnmsc - any treatment, ages 25-64</t>
  </si>
  <si>
    <t xml:space="preserve">     All xnmsc - any treatment, ages 65+</t>
  </si>
  <si>
    <t xml:space="preserve">    Colorectal Cancer - any treatment, ages 0-64</t>
  </si>
  <si>
    <t xml:space="preserve">    Colorectal Cancer - any treatment, ages 65+</t>
  </si>
  <si>
    <t xml:space="preserve">    Female Breast Cancer - any treatment, ages 0-64</t>
  </si>
  <si>
    <t xml:space="preserve">    Female Breast Cancer - any treatment, ages 65+</t>
  </si>
  <si>
    <t xml:space="preserve">    Prostate Cancer - any treatment, ages 0-64</t>
  </si>
  <si>
    <t xml:space="preserve">    Prostate Cancer - any treatment, ages 65+</t>
  </si>
  <si>
    <t>Table 2D   % death certificate only (males &amp; females)</t>
  </si>
  <si>
    <t>Table 2E   % death certificate only (males &amp; females) for previous diagnosis year</t>
  </si>
  <si>
    <t>95% CI</t>
  </si>
  <si>
    <r>
      <t xml:space="preserve">100%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2%</t>
    </r>
  </si>
  <si>
    <t xml:space="preserve">     Radiotherapy  (% yes)</t>
  </si>
  <si>
    <t>by 06/10</t>
  </si>
  <si>
    <t>2010 Numbers</t>
  </si>
  <si>
    <t>2010 (for new areas) ^</t>
  </si>
  <si>
    <t>***The percentage classified as being ONS Ready is compared to the average number of registrations in 2007-2009</t>
  </si>
  <si>
    <t xml:space="preserve"># The percentage complete for ONS Received is compared to the number of Initial plus the ONS Ready cases for 2008. These may be over 100% if registries have sent records to ONS already which they </t>
  </si>
  <si>
    <t>^  Population defined using Lower Super Output Area populations for 2009 on UKACR website www.ukacr.org to the nearest thousand</t>
  </si>
  <si>
    <t>All subsequent tables report on the diagnosis year 2010 and Scotland report on the diagnosis year 2009 unless otherwise stated.</t>
  </si>
  <si>
    <t>by 03/11</t>
  </si>
  <si>
    <t>by 12/11</t>
  </si>
  <si>
    <t>For 2000 reports the separate estimates for Northern and Yorkshire registries have been averaged</t>
  </si>
  <si>
    <t xml:space="preserve">Trent </t>
  </si>
  <si>
    <r>
      <t>Trent</t>
    </r>
    <r>
      <rPr>
        <vertAlign val="superscript"/>
        <sz val="11"/>
        <rFont val="Arial"/>
        <family val="2"/>
      </rPr>
      <t>6</t>
    </r>
  </si>
  <si>
    <t>Treatment codes (% yes)</t>
  </si>
  <si>
    <t>Registrations* and timeliness** reported by registries as at 06/01/12</t>
  </si>
  <si>
    <t>Table 4   Coding changes from 01/07/2010 to 31/03/2011 that have been implemented at UK cancer registries (Yes/No)</t>
  </si>
  <si>
    <t>Pr/11/01 Pituicytoma</t>
  </si>
  <si>
    <t>Pr/11/02 In-Situ Follicular Lymphoma</t>
  </si>
  <si>
    <t>Coding changes highlighted in grey have been agreed this year but have an implementation date of 01/01/2010 and so can still be commented on whether a cancer registry has implemented the change</t>
  </si>
  <si>
    <t>The above coding changes relate to when the change was agreed in the period 01/07/2010 to 31/03/2011</t>
  </si>
  <si>
    <t>TABLE 10A:</t>
  </si>
  <si>
    <t>TABLE 10B:</t>
  </si>
  <si>
    <t xml:space="preserve">Patient's name </t>
  </si>
  <si>
    <t>Unique Health Identifier 3</t>
  </si>
  <si>
    <t>UK Avg</t>
  </si>
  <si>
    <t>England Avg</t>
  </si>
  <si>
    <r>
      <t>red text</t>
    </r>
    <r>
      <rPr>
        <sz val="10"/>
        <rFont val="Arial"/>
        <family val="2"/>
      </rPr>
      <t xml:space="preserve"> = UK/England don’t meet target</t>
    </r>
  </si>
  <si>
    <t>Table 3C   Completeness of the dataset - site specific prognostic indicators &amp; staging information (including grade)</t>
  </si>
  <si>
    <t>Pr/11/03 Teratoma of Testis</t>
  </si>
  <si>
    <t>Pr/11/04 Breast Multiple Primary Rules</t>
  </si>
  <si>
    <t>Pr/11/05 Teratoma of Sacrococcygeal Region</t>
  </si>
  <si>
    <t>Pr/11/07 Recording of Gleason Grade</t>
  </si>
  <si>
    <t>YES</t>
  </si>
  <si>
    <t>NO</t>
  </si>
  <si>
    <t xml:space="preserve">TABLE 5:   </t>
  </si>
  <si>
    <t xml:space="preserve">TABLE 6:     </t>
  </si>
  <si>
    <t>TABLE 8:</t>
  </si>
  <si>
    <t xml:space="preserve">TABLE 9:     </t>
  </si>
  <si>
    <t>Breast cancer - % with known Bloom and Richardson grade</t>
  </si>
  <si>
    <t>Breast cancer - % with known number of positive nodes</t>
  </si>
  <si>
    <t>Breast cancer - % with known invasive size</t>
  </si>
  <si>
    <t>Breast cancer - % with known NPI score</t>
  </si>
  <si>
    <t>Colorectal cancer - % with known pathological Dukes stage</t>
  </si>
  <si>
    <t>Cervical cancer - % with complete FIGO stage</t>
  </si>
  <si>
    <t>Melanoma of the skin cancer - % with known Breslow thickness</t>
  </si>
  <si>
    <t>Melanoma of the skin cancer - % with known Clark level</t>
  </si>
  <si>
    <t>All malignancies excluding NMSC - % with known stage</t>
  </si>
  <si>
    <t>Table 3D - Completeness of dataset - Stage</t>
  </si>
  <si>
    <t>-</t>
  </si>
  <si>
    <t>Overall % staged</t>
  </si>
  <si>
    <t>Table 3H - Completeness of dataset - Detailed Stage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</si>
</sst>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0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Lucida Sans Unicode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42"/>
      </patternFill>
    </fill>
    <fill>
      <patternFill patternType="solid">
        <fgColor theme="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9" fillId="11" borderId="0" applyNumberFormat="0" applyBorder="0" applyAlignment="0" applyProtection="0"/>
    <xf numFmtId="0" fontId="2" fillId="0" borderId="0"/>
  </cellStyleXfs>
  <cellXfs count="358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 applyBorder="1"/>
    <xf numFmtId="0" fontId="4" fillId="0" borderId="1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/>
    <xf numFmtId="0" fontId="6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1" xfId="0" applyBorder="1"/>
    <xf numFmtId="0" fontId="2" fillId="0" borderId="0" xfId="0" applyFont="1"/>
    <xf numFmtId="0" fontId="6" fillId="0" borderId="0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1" fontId="0" fillId="0" borderId="0" xfId="0" applyNumberFormat="1"/>
    <xf numFmtId="164" fontId="5" fillId="0" borderId="0" xfId="0" applyNumberFormat="1" applyFont="1" applyBorder="1"/>
    <xf numFmtId="164" fontId="0" fillId="0" borderId="0" xfId="0" applyNumberFormat="1"/>
    <xf numFmtId="0" fontId="6" fillId="0" borderId="0" xfId="0" applyFont="1" applyFill="1" applyBorder="1"/>
    <xf numFmtId="49" fontId="6" fillId="0" borderId="0" xfId="0" applyNumberFormat="1" applyFont="1" applyAlignment="1"/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0" fontId="4" fillId="0" borderId="0" xfId="0" applyFont="1"/>
    <xf numFmtId="9" fontId="1" fillId="0" borderId="0" xfId="0" applyNumberFormat="1" applyFont="1" applyAlignment="1">
      <alignment horizontal="right"/>
    </xf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2" xfId="0" applyFont="1" applyFill="1" applyBorder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6" fillId="2" borderId="5" xfId="0" applyFont="1" applyFill="1" applyBorder="1" applyAlignment="1">
      <alignment horizontal="center"/>
    </xf>
    <xf numFmtId="0" fontId="17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6" fillId="0" borderId="1" xfId="0" applyFont="1" applyBorder="1"/>
    <xf numFmtId="0" fontId="3" fillId="0" borderId="4" xfId="0" applyFont="1" applyBorder="1"/>
    <xf numFmtId="0" fontId="17" fillId="2" borderId="7" xfId="0" applyFont="1" applyFill="1" applyBorder="1" applyAlignment="1">
      <alignment horizontal="center"/>
    </xf>
    <xf numFmtId="0" fontId="17" fillId="0" borderId="3" xfId="0" applyFont="1" applyBorder="1"/>
    <xf numFmtId="0" fontId="17" fillId="0" borderId="2" xfId="0" applyFont="1" applyBorder="1"/>
    <xf numFmtId="0" fontId="20" fillId="0" borderId="0" xfId="0" applyFont="1"/>
    <xf numFmtId="0" fontId="10" fillId="0" borderId="3" xfId="0" applyFont="1" applyBorder="1"/>
    <xf numFmtId="0" fontId="23" fillId="0" borderId="0" xfId="0" applyFont="1"/>
    <xf numFmtId="0" fontId="22" fillId="0" borderId="0" xfId="0" applyFont="1"/>
    <xf numFmtId="0" fontId="0" fillId="3" borderId="8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/>
    <xf numFmtId="3" fontId="4" fillId="0" borderId="12" xfId="0" applyNumberFormat="1" applyFont="1" applyFill="1" applyBorder="1"/>
    <xf numFmtId="0" fontId="17" fillId="3" borderId="13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6" fillId="3" borderId="6" xfId="0" applyFont="1" applyFill="1" applyBorder="1"/>
    <xf numFmtId="0" fontId="16" fillId="3" borderId="4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0" borderId="18" xfId="0" applyFont="1" applyBorder="1"/>
    <xf numFmtId="0" fontId="17" fillId="0" borderId="19" xfId="0" applyFont="1" applyBorder="1"/>
    <xf numFmtId="164" fontId="17" fillId="0" borderId="11" xfId="0" applyNumberFormat="1" applyFont="1" applyBorder="1"/>
    <xf numFmtId="0" fontId="16" fillId="0" borderId="20" xfId="0" applyFont="1" applyBorder="1"/>
    <xf numFmtId="0" fontId="16" fillId="0" borderId="21" xfId="0" applyFont="1" applyBorder="1"/>
    <xf numFmtId="164" fontId="16" fillId="0" borderId="12" xfId="0" applyNumberFormat="1" applyFont="1" applyBorder="1"/>
    <xf numFmtId="164" fontId="16" fillId="0" borderId="12" xfId="0" applyNumberFormat="1" applyFont="1" applyBorder="1" applyAlignment="1">
      <alignment horizontal="right"/>
    </xf>
    <xf numFmtId="0" fontId="16" fillId="0" borderId="22" xfId="0" applyFont="1" applyBorder="1"/>
    <xf numFmtId="0" fontId="16" fillId="0" borderId="12" xfId="0" applyFont="1" applyBorder="1"/>
    <xf numFmtId="0" fontId="17" fillId="0" borderId="12" xfId="0" applyFont="1" applyBorder="1"/>
    <xf numFmtId="0" fontId="17" fillId="0" borderId="20" xfId="0" applyFont="1" applyBorder="1"/>
    <xf numFmtId="164" fontId="17" fillId="0" borderId="12" xfId="0" applyNumberFormat="1" applyFont="1" applyBorder="1"/>
    <xf numFmtId="0" fontId="17" fillId="0" borderId="22" xfId="0" applyFont="1" applyBorder="1"/>
    <xf numFmtId="0" fontId="16" fillId="0" borderId="12" xfId="0" applyFont="1" applyBorder="1" applyAlignment="1">
      <alignment horizontal="right"/>
    </xf>
    <xf numFmtId="164" fontId="16" fillId="0" borderId="11" xfId="0" applyNumberFormat="1" applyFont="1" applyBorder="1"/>
    <xf numFmtId="164" fontId="16" fillId="0" borderId="11" xfId="0" applyNumberFormat="1" applyFont="1" applyBorder="1" applyAlignment="1">
      <alignment horizontal="right"/>
    </xf>
    <xf numFmtId="0" fontId="17" fillId="3" borderId="13" xfId="0" applyFont="1" applyFill="1" applyBorder="1"/>
    <xf numFmtId="0" fontId="17" fillId="3" borderId="8" xfId="0" applyFont="1" applyFill="1" applyBorder="1"/>
    <xf numFmtId="0" fontId="16" fillId="3" borderId="18" xfId="0" applyFont="1" applyFill="1" applyBorder="1"/>
    <xf numFmtId="0" fontId="16" fillId="3" borderId="19" xfId="0" applyFont="1" applyFill="1" applyBorder="1"/>
    <xf numFmtId="0" fontId="16" fillId="4" borderId="20" xfId="0" applyFont="1" applyFill="1" applyBorder="1"/>
    <xf numFmtId="0" fontId="24" fillId="0" borderId="12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0" borderId="23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0" fillId="0" borderId="3" xfId="0" applyBorder="1"/>
    <xf numFmtId="1" fontId="4" fillId="0" borderId="13" xfId="0" applyNumberFormat="1" applyFont="1" applyFill="1" applyBorder="1"/>
    <xf numFmtId="3" fontId="2" fillId="0" borderId="1" xfId="0" applyNumberFormat="1" applyFont="1" applyBorder="1" applyAlignment="1">
      <alignment horizontal="right"/>
    </xf>
    <xf numFmtId="2" fontId="17" fillId="0" borderId="11" xfId="0" applyNumberFormat="1" applyFont="1" applyBorder="1"/>
    <xf numFmtId="2" fontId="16" fillId="0" borderId="12" xfId="0" applyNumberFormat="1" applyFont="1" applyBorder="1"/>
    <xf numFmtId="2" fontId="16" fillId="0" borderId="12" xfId="0" applyNumberFormat="1" applyFont="1" applyBorder="1" applyAlignment="1">
      <alignment horizontal="right"/>
    </xf>
    <xf numFmtId="2" fontId="17" fillId="0" borderId="12" xfId="0" applyNumberFormat="1" applyFont="1" applyBorder="1"/>
    <xf numFmtId="2" fontId="16" fillId="0" borderId="11" xfId="0" applyNumberFormat="1" applyFont="1" applyBorder="1" applyAlignment="1">
      <alignment horizontal="right"/>
    </xf>
    <xf numFmtId="2" fontId="16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12" xfId="0" applyNumberFormat="1" applyFont="1" applyBorder="1"/>
    <xf numFmtId="164" fontId="0" fillId="0" borderId="21" xfId="0" applyNumberFormat="1" applyFont="1" applyBorder="1"/>
    <xf numFmtId="0" fontId="2" fillId="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" fontId="4" fillId="0" borderId="20" xfId="0" applyNumberFormat="1" applyFont="1" applyFill="1" applyBorder="1"/>
    <xf numFmtId="0" fontId="2" fillId="5" borderId="24" xfId="0" applyFont="1" applyFill="1" applyBorder="1" applyAlignment="1">
      <alignment horizontal="right"/>
    </xf>
    <xf numFmtId="164" fontId="4" fillId="0" borderId="21" xfId="0" applyNumberFormat="1" applyFont="1" applyBorder="1"/>
    <xf numFmtId="164" fontId="2" fillId="0" borderId="21" xfId="0" applyNumberFormat="1" applyFont="1" applyBorder="1"/>
    <xf numFmtId="1" fontId="4" fillId="0" borderId="11" xfId="0" applyNumberFormat="1" applyFont="1" applyFill="1" applyBorder="1"/>
    <xf numFmtId="1" fontId="4" fillId="0" borderId="25" xfId="0" applyNumberFormat="1" applyFont="1" applyFill="1" applyBorder="1"/>
    <xf numFmtId="0" fontId="0" fillId="0" borderId="23" xfId="0" applyBorder="1"/>
    <xf numFmtId="0" fontId="2" fillId="3" borderId="13" xfId="0" applyFont="1" applyFill="1" applyBorder="1" applyAlignment="1">
      <alignment horizontal="center" vertical="top" wrapText="1"/>
    </xf>
    <xf numFmtId="0" fontId="0" fillId="0" borderId="18" xfId="0" applyBorder="1"/>
    <xf numFmtId="164" fontId="16" fillId="0" borderId="20" xfId="0" applyNumberFormat="1" applyFont="1" applyBorder="1"/>
    <xf numFmtId="0" fontId="0" fillId="0" borderId="20" xfId="0" applyBorder="1"/>
    <xf numFmtId="164" fontId="16" fillId="0" borderId="1" xfId="0" applyNumberFormat="1" applyFont="1" applyBorder="1"/>
    <xf numFmtId="164" fontId="16" fillId="0" borderId="17" xfId="0" applyNumberFormat="1" applyFont="1" applyBorder="1"/>
    <xf numFmtId="164" fontId="16" fillId="0" borderId="6" xfId="0" applyNumberFormat="1" applyFont="1" applyBorder="1"/>
    <xf numFmtId="164" fontId="16" fillId="0" borderId="5" xfId="0" applyNumberFormat="1" applyFont="1" applyBorder="1"/>
    <xf numFmtId="0" fontId="0" fillId="0" borderId="12" xfId="0" applyFont="1" applyFill="1" applyBorder="1"/>
    <xf numFmtId="0" fontId="0" fillId="0" borderId="20" xfId="0" applyFont="1" applyFill="1" applyBorder="1"/>
    <xf numFmtId="0" fontId="0" fillId="0" borderId="26" xfId="0" applyFont="1" applyFill="1" applyBorder="1"/>
    <xf numFmtId="0" fontId="16" fillId="0" borderId="1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0" fillId="0" borderId="12" xfId="0" applyNumberFormat="1" applyFont="1" applyBorder="1"/>
    <xf numFmtId="3" fontId="2" fillId="0" borderId="12" xfId="0" applyNumberFormat="1" applyFont="1" applyFill="1" applyBorder="1"/>
    <xf numFmtId="164" fontId="16" fillId="0" borderId="12" xfId="0" applyNumberFormat="1" applyFont="1" applyFill="1" applyBorder="1"/>
    <xf numFmtId="0" fontId="26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6" fillId="0" borderId="7" xfId="0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/>
    </xf>
    <xf numFmtId="164" fontId="16" fillId="0" borderId="1" xfId="0" applyNumberFormat="1" applyFont="1" applyBorder="1" applyAlignment="1">
      <alignment horizontal="right" wrapText="1"/>
    </xf>
    <xf numFmtId="164" fontId="16" fillId="0" borderId="1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164" fontId="4" fillId="0" borderId="29" xfId="0" applyNumberFormat="1" applyFont="1" applyBorder="1" applyAlignment="1">
      <alignment horizontal="center" vertical="center" wrapText="1"/>
    </xf>
    <xf numFmtId="0" fontId="4" fillId="2" borderId="30" xfId="0" applyFont="1" applyFill="1" applyBorder="1" applyAlignment="1"/>
    <xf numFmtId="0" fontId="8" fillId="6" borderId="30" xfId="0" quotePrefix="1" applyFont="1" applyFill="1" applyBorder="1" applyAlignment="1">
      <alignment horizontal="right" vertical="top" wrapText="1"/>
    </xf>
    <xf numFmtId="0" fontId="3" fillId="0" borderId="0" xfId="0" applyFont="1" applyBorder="1" applyAlignment="1"/>
    <xf numFmtId="0" fontId="16" fillId="0" borderId="0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0" xfId="0" applyFill="1"/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 vertical="top"/>
    </xf>
    <xf numFmtId="0" fontId="2" fillId="7" borderId="32" xfId="0" applyFont="1" applyFill="1" applyBorder="1" applyAlignment="1">
      <alignment horizontal="right" vertical="top"/>
    </xf>
    <xf numFmtId="0" fontId="2" fillId="7" borderId="33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8" fillId="7" borderId="31" xfId="0" quotePrefix="1" applyFont="1" applyFill="1" applyBorder="1" applyAlignment="1">
      <alignment horizontal="right"/>
    </xf>
    <xf numFmtId="0" fontId="8" fillId="7" borderId="32" xfId="0" quotePrefix="1" applyFont="1" applyFill="1" applyBorder="1" applyAlignment="1">
      <alignment horizontal="right"/>
    </xf>
    <xf numFmtId="0" fontId="8" fillId="7" borderId="32" xfId="0" quotePrefix="1" applyFont="1" applyFill="1" applyBorder="1" applyAlignment="1">
      <alignment horizontal="right" vertical="top" wrapText="1"/>
    </xf>
    <xf numFmtId="0" fontId="8" fillId="7" borderId="33" xfId="0" quotePrefix="1" applyFont="1" applyFill="1" applyBorder="1" applyAlignment="1">
      <alignment horizontal="right" vertical="top" wrapText="1"/>
    </xf>
    <xf numFmtId="9" fontId="8" fillId="7" borderId="31" xfId="0" applyNumberFormat="1" applyFont="1" applyFill="1" applyBorder="1" applyAlignment="1">
      <alignment horizontal="right" wrapText="1"/>
    </xf>
    <xf numFmtId="9" fontId="8" fillId="7" borderId="32" xfId="0" applyNumberFormat="1" applyFont="1" applyFill="1" applyBorder="1" applyAlignment="1">
      <alignment horizontal="right" wrapText="1"/>
    </xf>
    <xf numFmtId="9" fontId="8" fillId="7" borderId="33" xfId="0" applyNumberFormat="1" applyFont="1" applyFill="1" applyBorder="1" applyAlignment="1">
      <alignment horizontal="right" wrapText="1"/>
    </xf>
    <xf numFmtId="0" fontId="2" fillId="7" borderId="31" xfId="0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/>
    </xf>
    <xf numFmtId="164" fontId="2" fillId="7" borderId="31" xfId="0" applyNumberFormat="1" applyFont="1" applyFill="1" applyBorder="1" applyAlignment="1">
      <alignment horizontal="center" vertical="center"/>
    </xf>
    <xf numFmtId="164" fontId="2" fillId="7" borderId="33" xfId="0" applyNumberFormat="1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6" borderId="41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164" fontId="2" fillId="8" borderId="44" xfId="0" applyNumberFormat="1" applyFont="1" applyFill="1" applyBorder="1" applyAlignment="1">
      <alignment horizontal="center" vertical="center"/>
    </xf>
    <xf numFmtId="164" fontId="15" fillId="0" borderId="42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9" borderId="44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46" xfId="0" applyFont="1" applyFill="1" applyBorder="1"/>
    <xf numFmtId="0" fontId="2" fillId="0" borderId="47" xfId="0" applyFont="1" applyFill="1" applyBorder="1"/>
    <xf numFmtId="0" fontId="2" fillId="0" borderId="38" xfId="0" applyFont="1" applyFill="1" applyBorder="1"/>
    <xf numFmtId="0" fontId="4" fillId="0" borderId="3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9" borderId="30" xfId="0" applyNumberFormat="1" applyFont="1" applyFill="1" applyBorder="1" applyAlignment="1">
      <alignment horizontal="center" vertical="center"/>
    </xf>
    <xf numFmtId="164" fontId="2" fillId="9" borderId="29" xfId="0" applyNumberFormat="1" applyFont="1" applyFill="1" applyBorder="1" applyAlignment="1">
      <alignment horizontal="center" vertical="center"/>
    </xf>
    <xf numFmtId="164" fontId="2" fillId="9" borderId="27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9" fontId="2" fillId="0" borderId="31" xfId="0" applyNumberFormat="1" applyFont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9" borderId="52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164" fontId="2" fillId="9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9" borderId="53" xfId="0" applyNumberFormat="1" applyFont="1" applyFill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164" fontId="2" fillId="9" borderId="28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9" borderId="55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9" borderId="7" xfId="0" applyNumberFormat="1" applyFont="1" applyFill="1" applyBorder="1" applyAlignment="1">
      <alignment horizontal="center" vertical="center"/>
    </xf>
    <xf numFmtId="164" fontId="2" fillId="9" borderId="56" xfId="0" applyNumberFormat="1" applyFont="1" applyFill="1" applyBorder="1" applyAlignment="1">
      <alignment horizontal="center" vertical="center"/>
    </xf>
    <xf numFmtId="164" fontId="2" fillId="8" borderId="56" xfId="0" applyNumberFormat="1" applyFont="1" applyFill="1" applyBorder="1" applyAlignment="1">
      <alignment horizontal="center" vertical="center"/>
    </xf>
    <xf numFmtId="164" fontId="2" fillId="8" borderId="7" xfId="0" applyNumberFormat="1" applyFont="1" applyFill="1" applyBorder="1" applyAlignment="1">
      <alignment horizontal="center" vertical="center"/>
    </xf>
    <xf numFmtId="164" fontId="2" fillId="8" borderId="45" xfId="0" applyNumberFormat="1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164" fontId="2" fillId="7" borderId="32" xfId="0" quotePrefix="1" applyNumberFormat="1" applyFont="1" applyFill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7" borderId="33" xfId="0" quotePrefix="1" applyNumberFormat="1" applyFont="1" applyFill="1" applyBorder="1" applyAlignment="1">
      <alignment horizontal="center" vertical="center"/>
    </xf>
    <xf numFmtId="164" fontId="2" fillId="0" borderId="44" xfId="1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2" fontId="2" fillId="7" borderId="3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7" borderId="32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7" borderId="33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164" fontId="2" fillId="0" borderId="58" xfId="0" applyNumberFormat="1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9" fontId="2" fillId="7" borderId="39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5" fontId="16" fillId="0" borderId="11" xfId="0" applyNumberFormat="1" applyFont="1" applyBorder="1"/>
    <xf numFmtId="165" fontId="17" fillId="0" borderId="11" xfId="0" applyNumberFormat="1" applyFont="1" applyBorder="1"/>
    <xf numFmtId="164" fontId="2" fillId="0" borderId="61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164" fontId="2" fillId="8" borderId="50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52" xfId="0" applyNumberFormat="1" applyFont="1" applyFill="1" applyBorder="1" applyAlignment="1">
      <alignment horizontal="center" vertical="center"/>
    </xf>
    <xf numFmtId="164" fontId="2" fillId="8" borderId="44" xfId="0" applyNumberFormat="1" applyFont="1" applyFill="1" applyBorder="1" applyAlignment="1">
      <alignment horizontal="center" vertical="center" wrapText="1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 wrapText="1"/>
    </xf>
    <xf numFmtId="164" fontId="2" fillId="2" borderId="62" xfId="0" applyNumberFormat="1" applyFont="1" applyFill="1" applyBorder="1" applyAlignment="1">
      <alignment horizontal="center" vertical="center"/>
    </xf>
    <xf numFmtId="164" fontId="2" fillId="2" borderId="63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164" fontId="2" fillId="8" borderId="64" xfId="0" applyNumberFormat="1" applyFont="1" applyFill="1" applyBorder="1" applyAlignment="1">
      <alignment horizontal="center" vertical="center"/>
    </xf>
    <xf numFmtId="164" fontId="2" fillId="0" borderId="64" xfId="0" applyNumberFormat="1" applyFont="1" applyFill="1" applyBorder="1" applyAlignment="1">
      <alignment horizontal="center" vertical="center"/>
    </xf>
    <xf numFmtId="164" fontId="2" fillId="8" borderId="49" xfId="0" applyNumberFormat="1" applyFont="1" applyFill="1" applyBorder="1" applyAlignment="1">
      <alignment horizontal="center" vertical="center"/>
    </xf>
    <xf numFmtId="164" fontId="2" fillId="2" borderId="65" xfId="0" applyNumberFormat="1" applyFont="1" applyFill="1" applyBorder="1" applyAlignment="1">
      <alignment horizontal="center" vertical="center"/>
    </xf>
    <xf numFmtId="164" fontId="2" fillId="8" borderId="66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164" fontId="2" fillId="9" borderId="67" xfId="0" applyNumberFormat="1" applyFont="1" applyFill="1" applyBorder="1" applyAlignment="1">
      <alignment horizontal="center" vertical="center"/>
    </xf>
    <xf numFmtId="164" fontId="2" fillId="8" borderId="67" xfId="0" applyNumberFormat="1" applyFont="1" applyFill="1" applyBorder="1" applyAlignment="1">
      <alignment horizontal="center" vertical="center"/>
    </xf>
    <xf numFmtId="164" fontId="2" fillId="0" borderId="48" xfId="1" applyNumberFormat="1" applyFont="1" applyFill="1" applyBorder="1" applyAlignment="1">
      <alignment horizontal="center" vertical="center"/>
    </xf>
    <xf numFmtId="164" fontId="2" fillId="2" borderId="68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164" fontId="2" fillId="6" borderId="68" xfId="0" applyNumberFormat="1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right" vertical="center" wrapText="1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right" vertical="center" wrapText="1"/>
    </xf>
    <xf numFmtId="0" fontId="2" fillId="7" borderId="72" xfId="0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/>
    </xf>
    <xf numFmtId="164" fontId="2" fillId="0" borderId="76" xfId="0" applyNumberFormat="1" applyFont="1" applyFill="1" applyBorder="1" applyAlignment="1">
      <alignment horizontal="center" vertical="center"/>
    </xf>
    <xf numFmtId="164" fontId="2" fillId="9" borderId="76" xfId="0" applyNumberFormat="1" applyFont="1" applyFill="1" applyBorder="1" applyAlignment="1">
      <alignment horizontal="center" vertical="center"/>
    </xf>
    <xf numFmtId="164" fontId="2" fillId="9" borderId="74" xfId="0" applyNumberFormat="1" applyFont="1" applyFill="1" applyBorder="1" applyAlignment="1">
      <alignment horizontal="center" vertical="center"/>
    </xf>
    <xf numFmtId="164" fontId="2" fillId="8" borderId="7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77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7" fillId="2" borderId="14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</cellXfs>
  <cellStyles count="3">
    <cellStyle name="Accent1" xfId="1" builtinId="29"/>
    <cellStyle name="Normal" xfId="0" builtinId="0"/>
    <cellStyle name="Normal 2" xfId="2"/>
  </cellStyles>
  <dxfs count="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59446" name="Line 1"/>
        <xdr:cNvSpPr>
          <a:spLocks noChangeShapeType="1"/>
        </xdr:cNvSpPr>
      </xdr:nvSpPr>
      <xdr:spPr bwMode="auto">
        <a:xfrm>
          <a:off x="0" y="11058525"/>
          <a:ext cx="13887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59447" name="Line 2"/>
        <xdr:cNvSpPr>
          <a:spLocks noChangeShapeType="1"/>
        </xdr:cNvSpPr>
      </xdr:nvSpPr>
      <xdr:spPr bwMode="auto">
        <a:xfrm>
          <a:off x="0" y="11058525"/>
          <a:ext cx="13887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58</xdr:row>
      <xdr:rowOff>9525</xdr:rowOff>
    </xdr:from>
    <xdr:to>
      <xdr:col>20</xdr:col>
      <xdr:colOff>66675</xdr:colOff>
      <xdr:row>58</xdr:row>
      <xdr:rowOff>9525</xdr:rowOff>
    </xdr:to>
    <xdr:sp macro="" textlink="">
      <xdr:nvSpPr>
        <xdr:cNvPr id="59448" name="Line 3"/>
        <xdr:cNvSpPr>
          <a:spLocks noChangeShapeType="1"/>
        </xdr:cNvSpPr>
      </xdr:nvSpPr>
      <xdr:spPr bwMode="auto">
        <a:xfrm>
          <a:off x="0" y="11058525"/>
          <a:ext cx="13887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Normal="100" workbookViewId="0">
      <selection activeCell="C38" sqref="C38"/>
    </sheetView>
  </sheetViews>
  <sheetFormatPr defaultRowHeight="12.75"/>
  <cols>
    <col min="1" max="1" width="2.42578125" customWidth="1"/>
    <col min="2" max="2" width="20.140625" customWidth="1"/>
    <col min="3" max="3" width="9.85546875" customWidth="1"/>
    <col min="4" max="4" width="9.28515625" customWidth="1"/>
    <col min="5" max="5" width="9.5703125" customWidth="1"/>
    <col min="6" max="6" width="9.42578125" customWidth="1"/>
    <col min="7" max="7" width="9.28515625" customWidth="1"/>
    <col min="8" max="8" width="9.7109375" customWidth="1"/>
    <col min="9" max="9" width="9.28515625" customWidth="1"/>
    <col min="10" max="10" width="8.85546875" customWidth="1"/>
    <col min="11" max="11" width="9" customWidth="1"/>
    <col min="12" max="12" width="7.42578125" customWidth="1"/>
    <col min="13" max="13" width="7.85546875" customWidth="1"/>
    <col min="14" max="14" width="7.7109375" bestFit="1" customWidth="1"/>
    <col min="15" max="15" width="11.7109375" customWidth="1"/>
    <col min="16" max="16" width="0" hidden="1" customWidth="1"/>
    <col min="17" max="17" width="15" customWidth="1"/>
    <col min="18" max="18" width="13.140625" bestFit="1" customWidth="1"/>
  </cols>
  <sheetData>
    <row r="1" spans="1:19" ht="20.25">
      <c r="A1" s="51" t="s">
        <v>83</v>
      </c>
      <c r="B1" s="51"/>
      <c r="C1" s="51" t="s">
        <v>205</v>
      </c>
      <c r="D1" s="30"/>
      <c r="E1" s="30"/>
      <c r="F1" s="30"/>
      <c r="G1" s="30"/>
      <c r="H1" s="30"/>
      <c r="I1" s="30"/>
      <c r="J1" s="30"/>
      <c r="K1" s="30"/>
      <c r="M1" s="30"/>
    </row>
    <row r="2" spans="1:19" s="4" customFormat="1" ht="12.75" customHeight="1">
      <c r="A2" s="343"/>
      <c r="B2" s="344"/>
      <c r="C2" s="59"/>
      <c r="D2" s="59"/>
      <c r="E2" s="59"/>
      <c r="F2" s="59"/>
      <c r="G2" s="59"/>
      <c r="H2" s="59"/>
      <c r="I2" s="59"/>
      <c r="J2" s="59"/>
      <c r="K2" s="59"/>
      <c r="L2" s="347" t="s">
        <v>193</v>
      </c>
      <c r="M2" s="348"/>
      <c r="N2" s="128">
        <v>2010</v>
      </c>
      <c r="O2" s="60" t="s">
        <v>15</v>
      </c>
      <c r="P2" s="3"/>
    </row>
    <row r="3" spans="1:19" s="4" customFormat="1" ht="27" customHeight="1">
      <c r="A3" s="345" t="s">
        <v>14</v>
      </c>
      <c r="B3" s="346"/>
      <c r="C3" s="61">
        <v>2001</v>
      </c>
      <c r="D3" s="61">
        <v>2002</v>
      </c>
      <c r="E3" s="61">
        <v>2003</v>
      </c>
      <c r="F3" s="61">
        <v>2004</v>
      </c>
      <c r="G3" s="61">
        <v>2005</v>
      </c>
      <c r="H3" s="61">
        <v>2006</v>
      </c>
      <c r="I3" s="61">
        <v>2007</v>
      </c>
      <c r="J3" s="61">
        <v>2008</v>
      </c>
      <c r="K3" s="61">
        <v>2009</v>
      </c>
      <c r="L3" s="62" t="s">
        <v>62</v>
      </c>
      <c r="M3" s="61" t="s">
        <v>51</v>
      </c>
      <c r="N3" s="62" t="s">
        <v>52</v>
      </c>
      <c r="O3" s="119" t="s">
        <v>194</v>
      </c>
      <c r="P3" s="3"/>
    </row>
    <row r="4" spans="1:19" s="6" customFormat="1">
      <c r="A4" s="7" t="s">
        <v>107</v>
      </c>
      <c r="B4" s="5"/>
      <c r="C4" s="63">
        <f t="shared" ref="C4:K4" si="0">SUM(C5:C12)</f>
        <v>233674</v>
      </c>
      <c r="D4" s="63">
        <f t="shared" si="0"/>
        <v>233251</v>
      </c>
      <c r="E4" s="105">
        <f t="shared" si="0"/>
        <v>238078</v>
      </c>
      <c r="F4" s="63">
        <f t="shared" si="0"/>
        <v>243582</v>
      </c>
      <c r="G4" s="63">
        <f t="shared" si="0"/>
        <v>248057</v>
      </c>
      <c r="H4" s="63">
        <f t="shared" si="0"/>
        <v>253896</v>
      </c>
      <c r="I4" s="63">
        <f t="shared" si="0"/>
        <v>256371</v>
      </c>
      <c r="J4" s="63">
        <f t="shared" si="0"/>
        <v>264302</v>
      </c>
      <c r="K4" s="126">
        <f t="shared" si="0"/>
        <v>271008</v>
      </c>
      <c r="L4" s="121">
        <f>SUM(L5:L12)</f>
        <v>1281</v>
      </c>
      <c r="M4" s="126">
        <f>SUM(M5:M12)</f>
        <v>269295</v>
      </c>
      <c r="N4" s="123">
        <f>M4/((I4+J4+K4)/3)*100</f>
        <v>102.04678399506872</v>
      </c>
      <c r="O4" s="64">
        <f>SUM(O5:O12)</f>
        <v>52024000</v>
      </c>
      <c r="Q4" s="22"/>
    </row>
    <row r="5" spans="1:19" s="6" customFormat="1">
      <c r="A5" s="56"/>
      <c r="B5" s="102" t="s">
        <v>114</v>
      </c>
      <c r="C5" s="97">
        <v>25206</v>
      </c>
      <c r="D5" s="97">
        <v>25489</v>
      </c>
      <c r="E5" s="97">
        <v>25882</v>
      </c>
      <c r="F5" s="97">
        <v>26363</v>
      </c>
      <c r="G5" s="97">
        <v>27161</v>
      </c>
      <c r="H5" s="97">
        <v>27966</v>
      </c>
      <c r="I5" s="97">
        <v>28425</v>
      </c>
      <c r="J5" s="97">
        <v>30131</v>
      </c>
      <c r="K5" s="97">
        <v>30531</v>
      </c>
      <c r="L5" s="97">
        <v>0</v>
      </c>
      <c r="M5" s="97">
        <v>30381</v>
      </c>
      <c r="N5" s="118">
        <v>102.30785636512623</v>
      </c>
      <c r="O5" s="141">
        <v>5832000</v>
      </c>
      <c r="Q5" s="22"/>
      <c r="R5" s="26"/>
      <c r="S5" s="26"/>
    </row>
    <row r="6" spans="1:19" s="6" customFormat="1">
      <c r="A6" s="29"/>
      <c r="B6" s="102" t="s">
        <v>54</v>
      </c>
      <c r="C6">
        <v>32820</v>
      </c>
      <c r="D6" s="16">
        <v>32169</v>
      </c>
      <c r="E6" s="16">
        <v>32917</v>
      </c>
      <c r="F6">
        <v>33600</v>
      </c>
      <c r="G6" s="16">
        <v>34130</v>
      </c>
      <c r="H6">
        <v>35031</v>
      </c>
      <c r="I6" s="16">
        <v>34612</v>
      </c>
      <c r="J6">
        <v>36647</v>
      </c>
      <c r="K6" s="127">
        <v>38204</v>
      </c>
      <c r="L6" s="104">
        <v>0</v>
      </c>
      <c r="M6" s="127">
        <v>37493</v>
      </c>
      <c r="N6" s="118">
        <v>102.75526890364782</v>
      </c>
      <c r="O6" s="141">
        <v>6650000</v>
      </c>
      <c r="Q6" s="22"/>
      <c r="R6" s="26"/>
      <c r="S6" s="26"/>
    </row>
    <row r="7" spans="1:19" s="6" customFormat="1">
      <c r="A7" s="29"/>
      <c r="B7" s="28" t="s">
        <v>44</v>
      </c>
      <c r="C7" s="97">
        <v>33218</v>
      </c>
      <c r="D7" s="97">
        <v>33716</v>
      </c>
      <c r="E7" s="97">
        <v>34205</v>
      </c>
      <c r="F7" s="97">
        <v>34096</v>
      </c>
      <c r="G7" s="97">
        <v>34948</v>
      </c>
      <c r="H7" s="97">
        <v>35680</v>
      </c>
      <c r="I7" s="97">
        <v>36316</v>
      </c>
      <c r="J7" s="97">
        <v>37314</v>
      </c>
      <c r="K7" s="99">
        <v>37414</v>
      </c>
      <c r="L7" s="122">
        <v>350</v>
      </c>
      <c r="M7" s="99">
        <v>36820</v>
      </c>
      <c r="N7" s="118">
        <v>99.474082345736832</v>
      </c>
      <c r="O7" s="141">
        <v>6800000</v>
      </c>
      <c r="Q7" s="22"/>
      <c r="R7" s="26"/>
      <c r="S7" s="26"/>
    </row>
    <row r="8" spans="1:19" s="6" customFormat="1">
      <c r="A8" s="29"/>
      <c r="B8" s="28" t="s">
        <v>16</v>
      </c>
      <c r="C8" s="16">
        <v>11761</v>
      </c>
      <c r="D8" s="16">
        <v>11743</v>
      </c>
      <c r="E8" s="16">
        <v>11945</v>
      </c>
      <c r="F8" s="16">
        <v>12720</v>
      </c>
      <c r="G8" s="16">
        <v>12432</v>
      </c>
      <c r="H8" s="16">
        <v>12801</v>
      </c>
      <c r="I8" s="16">
        <v>13010</v>
      </c>
      <c r="J8" s="16">
        <v>13590</v>
      </c>
      <c r="K8" s="16">
        <v>14128</v>
      </c>
      <c r="L8" s="103">
        <v>0</v>
      </c>
      <c r="M8" s="16">
        <v>13792</v>
      </c>
      <c r="N8" s="118">
        <v>101.59104301708899</v>
      </c>
      <c r="O8" s="106">
        <v>2941000</v>
      </c>
      <c r="Q8" s="22"/>
      <c r="R8" s="26"/>
      <c r="S8" s="26"/>
    </row>
    <row r="9" spans="1:19" s="6" customFormat="1">
      <c r="A9" s="29"/>
      <c r="B9" s="40" t="s">
        <v>18</v>
      </c>
      <c r="C9" s="97">
        <v>35955</v>
      </c>
      <c r="D9" s="97">
        <v>35549</v>
      </c>
      <c r="E9" s="97">
        <v>36544</v>
      </c>
      <c r="F9" s="97">
        <v>37910</v>
      </c>
      <c r="G9" s="97">
        <v>38783</v>
      </c>
      <c r="H9" s="97">
        <v>39670</v>
      </c>
      <c r="I9" s="97">
        <v>39645</v>
      </c>
      <c r="J9" s="97">
        <v>40027</v>
      </c>
      <c r="K9" s="97">
        <v>40618</v>
      </c>
      <c r="L9" s="103">
        <v>0</v>
      </c>
      <c r="M9" s="97">
        <v>41176</v>
      </c>
      <c r="N9" s="124">
        <v>102.69182808213483</v>
      </c>
      <c r="O9" s="141">
        <v>7163000</v>
      </c>
      <c r="Q9" s="22"/>
      <c r="R9" s="26"/>
      <c r="S9" s="26"/>
    </row>
    <row r="10" spans="1:19" s="6" customFormat="1">
      <c r="A10" s="29"/>
      <c r="B10" s="102" t="s">
        <v>58</v>
      </c>
      <c r="C10" s="100">
        <v>47208</v>
      </c>
      <c r="D10" s="100">
        <v>46743</v>
      </c>
      <c r="E10" s="100">
        <v>47502</v>
      </c>
      <c r="F10" s="100">
        <v>48032</v>
      </c>
      <c r="G10" s="100">
        <v>49023</v>
      </c>
      <c r="H10" s="100">
        <v>49754</v>
      </c>
      <c r="I10" s="100">
        <v>50801</v>
      </c>
      <c r="J10" s="101">
        <v>51998</v>
      </c>
      <c r="K10" s="138">
        <v>53901</v>
      </c>
      <c r="L10" s="137">
        <v>0</v>
      </c>
      <c r="M10" s="138">
        <v>53636</v>
      </c>
      <c r="N10" s="118">
        <v>102.68538608806637</v>
      </c>
      <c r="O10" s="142">
        <v>12094000</v>
      </c>
      <c r="Q10" s="22"/>
      <c r="R10" s="27"/>
      <c r="S10" s="26"/>
    </row>
    <row r="11" spans="1:19" s="6" customFormat="1">
      <c r="A11" s="29"/>
      <c r="B11" s="28" t="s">
        <v>25</v>
      </c>
      <c r="C11" s="97">
        <v>23100</v>
      </c>
      <c r="D11" s="97">
        <v>22872</v>
      </c>
      <c r="E11" s="97">
        <v>23643</v>
      </c>
      <c r="F11" s="97">
        <v>24825</v>
      </c>
      <c r="G11" s="97">
        <v>25405</v>
      </c>
      <c r="H11" s="97">
        <v>25937</v>
      </c>
      <c r="I11" s="97">
        <v>26593</v>
      </c>
      <c r="J11" s="97">
        <v>27361</v>
      </c>
      <c r="K11" s="97">
        <v>28188</v>
      </c>
      <c r="L11" s="97">
        <v>931</v>
      </c>
      <c r="M11" s="97">
        <v>27474</v>
      </c>
      <c r="N11" s="118">
        <v>100.34087312215432</v>
      </c>
      <c r="O11" s="141">
        <v>5089000</v>
      </c>
      <c r="Q11" s="22"/>
      <c r="R11" s="27"/>
      <c r="S11" s="26"/>
    </row>
    <row r="12" spans="1:19" s="6" customFormat="1">
      <c r="A12" s="29"/>
      <c r="B12" s="28" t="s">
        <v>27</v>
      </c>
      <c r="C12" s="97">
        <v>24406</v>
      </c>
      <c r="D12" s="97">
        <v>24970</v>
      </c>
      <c r="E12" s="97">
        <v>25440</v>
      </c>
      <c r="F12" s="97">
        <v>26036</v>
      </c>
      <c r="G12" s="97">
        <v>26175</v>
      </c>
      <c r="H12" s="97">
        <v>27057</v>
      </c>
      <c r="I12" s="97">
        <v>26969</v>
      </c>
      <c r="J12" s="97">
        <v>27234</v>
      </c>
      <c r="K12" s="97">
        <v>28024</v>
      </c>
      <c r="L12" s="103">
        <v>0</v>
      </c>
      <c r="M12" s="97">
        <v>28523</v>
      </c>
      <c r="N12" s="118">
        <v>104.06435842241599</v>
      </c>
      <c r="O12" s="141">
        <v>5455000</v>
      </c>
      <c r="Q12" s="22"/>
      <c r="R12" s="27"/>
      <c r="S12" s="26"/>
    </row>
    <row r="13" spans="1:19" s="6" customFormat="1">
      <c r="A13" s="5" t="s">
        <v>17</v>
      </c>
      <c r="B13" s="5"/>
      <c r="C13" s="97">
        <v>26161</v>
      </c>
      <c r="D13" s="97">
        <v>26734</v>
      </c>
      <c r="E13" s="97">
        <v>27053</v>
      </c>
      <c r="F13" s="97">
        <v>27767</v>
      </c>
      <c r="G13" s="97">
        <v>27385</v>
      </c>
      <c r="H13" s="97">
        <v>27917</v>
      </c>
      <c r="I13" s="97">
        <v>28693</v>
      </c>
      <c r="J13" s="98">
        <v>29477</v>
      </c>
      <c r="K13" s="97">
        <v>30061</v>
      </c>
      <c r="L13" s="103">
        <v>2291</v>
      </c>
      <c r="M13" s="97">
        <v>27500</v>
      </c>
      <c r="N13" s="118">
        <v>93.504550554793681</v>
      </c>
      <c r="O13" s="141">
        <v>5222000</v>
      </c>
      <c r="Q13" s="22"/>
    </row>
    <row r="14" spans="1:19" s="6" customFormat="1">
      <c r="A14" s="5" t="s">
        <v>26</v>
      </c>
      <c r="B14" s="5"/>
      <c r="C14" s="136">
        <v>15756</v>
      </c>
      <c r="D14" s="136">
        <v>15915</v>
      </c>
      <c r="E14" s="136">
        <v>16324</v>
      </c>
      <c r="F14" s="136">
        <v>16903</v>
      </c>
      <c r="G14" s="136">
        <v>16722</v>
      </c>
      <c r="H14" s="136">
        <v>17370</v>
      </c>
      <c r="I14" s="136">
        <v>17515</v>
      </c>
      <c r="J14" s="136">
        <v>17924</v>
      </c>
      <c r="K14" s="138">
        <v>17748</v>
      </c>
      <c r="L14" s="137">
        <v>0</v>
      </c>
      <c r="M14" s="97">
        <v>17907</v>
      </c>
      <c r="N14" s="118">
        <v>101.00400473799989</v>
      </c>
      <c r="O14" s="141">
        <v>3006000</v>
      </c>
      <c r="Q14" s="22"/>
    </row>
    <row r="15" spans="1:19" s="6" customFormat="1">
      <c r="A15" s="5" t="s">
        <v>109</v>
      </c>
      <c r="B15" s="5"/>
      <c r="C15" s="106">
        <v>6605</v>
      </c>
      <c r="D15" s="106">
        <v>6824</v>
      </c>
      <c r="E15" s="106">
        <v>7076</v>
      </c>
      <c r="F15" s="106">
        <v>7206</v>
      </c>
      <c r="G15" s="106">
        <v>7270</v>
      </c>
      <c r="H15" s="106">
        <v>7503</v>
      </c>
      <c r="I15" s="106">
        <v>7946</v>
      </c>
      <c r="J15" s="106">
        <v>8251</v>
      </c>
      <c r="K15" s="97">
        <v>8407</v>
      </c>
      <c r="L15" s="103">
        <v>0</v>
      </c>
      <c r="M15" s="97">
        <v>8081</v>
      </c>
      <c r="N15" s="118">
        <v>98.532758900991695</v>
      </c>
      <c r="O15" s="106">
        <v>1799000</v>
      </c>
      <c r="Q15" s="22"/>
    </row>
    <row r="16" spans="1:19" s="6" customFormat="1">
      <c r="A16" s="7" t="s">
        <v>110</v>
      </c>
      <c r="B16" s="7"/>
      <c r="C16" s="63">
        <f t="shared" ref="C16:K16" si="1">SUM(C5:C15)</f>
        <v>282196</v>
      </c>
      <c r="D16" s="63">
        <f t="shared" si="1"/>
        <v>282724</v>
      </c>
      <c r="E16" s="63">
        <f t="shared" si="1"/>
        <v>288531</v>
      </c>
      <c r="F16" s="63">
        <f t="shared" si="1"/>
        <v>295458</v>
      </c>
      <c r="G16" s="63">
        <f t="shared" si="1"/>
        <v>299434</v>
      </c>
      <c r="H16" s="63">
        <f t="shared" si="1"/>
        <v>306686</v>
      </c>
      <c r="I16" s="63">
        <f t="shared" si="1"/>
        <v>310525</v>
      </c>
      <c r="J16" s="63">
        <f t="shared" si="1"/>
        <v>319954</v>
      </c>
      <c r="K16" s="125">
        <f t="shared" si="1"/>
        <v>327224</v>
      </c>
      <c r="L16" s="63">
        <f>SUM(L5:L15)</f>
        <v>3572</v>
      </c>
      <c r="M16" s="125">
        <f>SUM(M5:M15)</f>
        <v>322783</v>
      </c>
      <c r="N16" s="117">
        <f>M16/((I16+J16+K16)/3)*100</f>
        <v>101.11161811125162</v>
      </c>
      <c r="O16" s="64">
        <f>SUM(O5:O15)</f>
        <v>62051000</v>
      </c>
    </row>
    <row r="17" spans="1:15" ht="12.75" customHeight="1">
      <c r="M17" s="120" t="s">
        <v>28</v>
      </c>
      <c r="N17" s="32" t="s">
        <v>0</v>
      </c>
    </row>
    <row r="18" spans="1:15" ht="12.75" customHeight="1">
      <c r="A18" s="8" t="s">
        <v>29</v>
      </c>
      <c r="B18" s="8"/>
    </row>
    <row r="19" spans="1:15" ht="12.75" customHeight="1">
      <c r="A19" s="8" t="s">
        <v>57</v>
      </c>
      <c r="B19" s="8"/>
    </row>
    <row r="20" spans="1:15" ht="12.75" customHeight="1">
      <c r="A20" s="8" t="s">
        <v>56</v>
      </c>
      <c r="B20" s="8"/>
    </row>
    <row r="21" spans="1:15" ht="12.75" customHeight="1">
      <c r="A21" s="8" t="s">
        <v>195</v>
      </c>
      <c r="B21" s="8"/>
    </row>
    <row r="22" spans="1:15" ht="12.75" customHeight="1">
      <c r="A22" s="8" t="s">
        <v>69</v>
      </c>
      <c r="B22" s="8"/>
    </row>
    <row r="23" spans="1:15" ht="12.75" customHeight="1">
      <c r="A23" s="8" t="s">
        <v>196</v>
      </c>
      <c r="B23" s="8"/>
    </row>
    <row r="24" spans="1:15" ht="12.75" customHeight="1">
      <c r="A24" s="8" t="s">
        <v>13</v>
      </c>
      <c r="B24" s="8"/>
    </row>
    <row r="25" spans="1:15" ht="12.75" customHeight="1">
      <c r="A25" s="8" t="s">
        <v>197</v>
      </c>
      <c r="B25" s="8"/>
    </row>
    <row r="26" spans="1:15" ht="14.25" customHeight="1">
      <c r="A26" s="8"/>
      <c r="B26" s="8"/>
    </row>
    <row r="27" spans="1:15" ht="14.25" customHeight="1">
      <c r="A27" s="144" t="s">
        <v>198</v>
      </c>
      <c r="B27" s="8"/>
    </row>
    <row r="28" spans="1:15" ht="14.25" customHeight="1">
      <c r="A28" s="8"/>
      <c r="B28" s="8"/>
    </row>
    <row r="29" spans="1:15" ht="12.75" customHeight="1">
      <c r="A29" s="8" t="s">
        <v>1</v>
      </c>
      <c r="B29" s="8"/>
    </row>
    <row r="30" spans="1:15" ht="12.75" customHeight="1">
      <c r="A30" s="18" t="s">
        <v>53</v>
      </c>
      <c r="B30" s="9"/>
    </row>
    <row r="31" spans="1:15" ht="12.75" customHeight="1">
      <c r="A31" s="10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 customHeight="1">
      <c r="A32" s="8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 customHeight="1">
      <c r="A33" s="58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customHeight="1">
      <c r="A34" s="58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 customHeight="1">
      <c r="A35" s="58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 customHeight="1">
      <c r="A36" s="58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58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 customHeight="1">
      <c r="A38" s="58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 customHeight="1">
      <c r="A39" s="41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3.5" customHeight="1"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3">
    <mergeCell ref="A2:B2"/>
    <mergeCell ref="A3:B3"/>
    <mergeCell ref="L2:M2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92" orientation="landscape" r:id="rId1"/>
  <headerFooter alignWithMargins="0">
    <oddHeader xml:space="preserve">&amp;L06/01/2012&amp;RUKACR 2012 Report </oddHeader>
    <oddFooter>&amp;LPage 47&amp;CLast updated: 05/03/2012&amp;R&amp;F</oddFooter>
  </headerFooter>
  <colBreaks count="1" manualBreakCount="1">
    <brk id="15" max="31" man="1"/>
  </colBreaks>
  <ignoredErrors>
    <ignoredError sqref="O4 L4:M4" formulaRange="1"/>
    <ignoredError sqref="N16" formula="1"/>
    <ignoredError sqref="N4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Normal="100" workbookViewId="0">
      <selection activeCell="H25" sqref="H25"/>
    </sheetView>
  </sheetViews>
  <sheetFormatPr defaultRowHeight="12.75"/>
  <cols>
    <col min="1" max="1" width="2.5703125" customWidth="1"/>
    <col min="2" max="2" width="33.42578125" customWidth="1"/>
  </cols>
  <sheetData>
    <row r="1" spans="1:15" ht="20.25">
      <c r="A1" s="14" t="s">
        <v>212</v>
      </c>
      <c r="C1" s="14" t="s">
        <v>101</v>
      </c>
    </row>
    <row r="2" spans="1:15" ht="12" customHeight="1">
      <c r="A2" s="14"/>
    </row>
    <row r="3" spans="1:15" ht="23.25">
      <c r="A3" s="14" t="s">
        <v>100</v>
      </c>
      <c r="G3" s="57"/>
    </row>
    <row r="4" spans="1:15">
      <c r="A4" s="15" t="s">
        <v>34</v>
      </c>
    </row>
    <row r="5" spans="1:15"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26.25" customHeight="1">
      <c r="B6" s="92" t="s">
        <v>3</v>
      </c>
      <c r="C6" s="356" t="s">
        <v>67</v>
      </c>
      <c r="D6" s="357"/>
      <c r="E6" s="357"/>
      <c r="F6" s="357"/>
      <c r="G6" s="357"/>
      <c r="H6" s="357"/>
      <c r="I6" s="357"/>
      <c r="J6" s="357"/>
      <c r="K6" s="357"/>
      <c r="L6" s="69"/>
      <c r="M6" s="69"/>
      <c r="N6" s="69"/>
      <c r="O6" s="70"/>
    </row>
    <row r="7" spans="1:15" ht="15">
      <c r="B7" s="93"/>
      <c r="C7" s="73">
        <v>2000</v>
      </c>
      <c r="D7" s="73">
        <v>2001</v>
      </c>
      <c r="E7" s="73">
        <v>2002</v>
      </c>
      <c r="F7" s="73">
        <v>2003</v>
      </c>
      <c r="G7" s="73">
        <v>2004</v>
      </c>
      <c r="H7" s="73">
        <v>2005</v>
      </c>
      <c r="I7" s="73">
        <v>2006</v>
      </c>
      <c r="J7" s="73">
        <v>2007</v>
      </c>
      <c r="K7" s="73">
        <v>2008</v>
      </c>
      <c r="L7" s="73">
        <v>2009</v>
      </c>
      <c r="M7" s="73">
        <v>2010</v>
      </c>
      <c r="N7" s="73">
        <v>2011</v>
      </c>
      <c r="O7" s="74">
        <v>2012</v>
      </c>
    </row>
    <row r="8" spans="1:15" ht="14.25">
      <c r="B8" s="95" t="s">
        <v>204</v>
      </c>
      <c r="C8" s="89"/>
      <c r="D8" s="89"/>
      <c r="E8" s="89"/>
      <c r="F8" s="89"/>
      <c r="G8" s="89"/>
      <c r="H8" s="89"/>
      <c r="I8" s="89"/>
      <c r="J8" s="129"/>
      <c r="K8" s="104"/>
      <c r="L8" s="16"/>
      <c r="M8" s="16"/>
      <c r="N8" s="16"/>
      <c r="O8" s="16"/>
    </row>
    <row r="9" spans="1:15" ht="14.25">
      <c r="B9" s="96" t="s">
        <v>112</v>
      </c>
      <c r="C9" s="80">
        <v>48.254980899521513</v>
      </c>
      <c r="D9" s="80">
        <v>42.402234318629326</v>
      </c>
      <c r="E9" s="80">
        <v>46.072643239840836</v>
      </c>
      <c r="F9" s="80">
        <v>49.349523017303305</v>
      </c>
      <c r="G9" s="80">
        <v>45.210768036785169</v>
      </c>
      <c r="H9" s="80">
        <v>44.958386250584248</v>
      </c>
      <c r="I9" s="80">
        <v>43.208260319932975</v>
      </c>
      <c r="J9" s="130">
        <v>43.971780363642928</v>
      </c>
      <c r="K9" s="132">
        <v>45.609090909090909</v>
      </c>
      <c r="L9" s="133">
        <v>45.723194678255794</v>
      </c>
      <c r="M9" s="133">
        <v>47.338712549043976</v>
      </c>
      <c r="N9" s="133">
        <v>45.763657952565637</v>
      </c>
      <c r="O9" s="133">
        <v>40.232370259709739</v>
      </c>
    </row>
    <row r="10" spans="1:15" ht="16.5">
      <c r="B10" s="96" t="s">
        <v>118</v>
      </c>
      <c r="C10" s="80">
        <v>22.667564124565903</v>
      </c>
      <c r="D10" s="80">
        <v>22.041153725354352</v>
      </c>
      <c r="E10" s="80">
        <v>18.912499269515912</v>
      </c>
      <c r="F10" s="80">
        <v>14.891834722645507</v>
      </c>
      <c r="G10" s="80">
        <v>16.79553729446253</v>
      </c>
      <c r="H10" s="80">
        <v>18.298837066665072</v>
      </c>
      <c r="I10" s="80">
        <v>18.131926465033654</v>
      </c>
      <c r="J10" s="130">
        <v>17.940136421625333</v>
      </c>
      <c r="K10" s="134">
        <v>17.760000000000002</v>
      </c>
      <c r="L10" s="132">
        <v>16.394642379507157</v>
      </c>
      <c r="M10" s="132">
        <v>16.136296259834786</v>
      </c>
      <c r="N10" s="132">
        <v>17.886785168211595</v>
      </c>
      <c r="O10" s="132">
        <v>15.866867665132675</v>
      </c>
    </row>
    <row r="11" spans="1:15" ht="14.25">
      <c r="B11" s="96" t="s">
        <v>113</v>
      </c>
      <c r="C11" s="80">
        <v>15.509119280181324</v>
      </c>
      <c r="D11" s="80">
        <v>15.877273995789166</v>
      </c>
      <c r="E11" s="80">
        <v>16.61497011323036</v>
      </c>
      <c r="F11" s="80">
        <v>14.78670151345665</v>
      </c>
      <c r="G11" s="80">
        <v>15.829706101342353</v>
      </c>
      <c r="H11" s="80">
        <v>16.897266635358712</v>
      </c>
      <c r="I11" s="80">
        <v>18.83088094195957</v>
      </c>
      <c r="J11" s="130">
        <v>19.358562539639397</v>
      </c>
      <c r="K11" s="132">
        <v>19.509090909090908</v>
      </c>
      <c r="L11" s="135">
        <v>21.120771642239379</v>
      </c>
      <c r="M11" s="135">
        <v>23.539707314809984</v>
      </c>
      <c r="N11" s="135">
        <v>25.03945190400772</v>
      </c>
      <c r="O11" s="135">
        <v>20.966459702572958</v>
      </c>
    </row>
    <row r="12" spans="1:15" ht="14.25">
      <c r="B12" s="78"/>
      <c r="C12" s="80"/>
      <c r="D12" s="80"/>
      <c r="E12" s="80"/>
      <c r="F12" s="80"/>
      <c r="G12" s="80"/>
      <c r="H12" s="80"/>
      <c r="I12" s="80"/>
      <c r="J12" s="131"/>
      <c r="K12" s="16"/>
      <c r="L12" s="16"/>
      <c r="M12" s="16"/>
      <c r="N12" s="16"/>
      <c r="O12" s="16"/>
    </row>
    <row r="13" spans="1:15" ht="16.5">
      <c r="B13" s="83" t="s">
        <v>119</v>
      </c>
      <c r="C13" s="80">
        <v>65.4900502716864</v>
      </c>
      <c r="D13" s="80">
        <v>72.393821596627362</v>
      </c>
      <c r="E13" s="80">
        <v>73.053135312693499</v>
      </c>
      <c r="F13" s="80">
        <v>73.941597618850295</v>
      </c>
      <c r="G13" s="80">
        <v>76.432356678265549</v>
      </c>
      <c r="H13" s="80">
        <v>78.854569191201975</v>
      </c>
      <c r="I13" s="80">
        <v>78.452968116148142</v>
      </c>
      <c r="J13" s="130">
        <v>76.39333096988149</v>
      </c>
      <c r="K13" s="132">
        <v>83.013082176714889</v>
      </c>
      <c r="L13" s="133">
        <v>86.253109977596424</v>
      </c>
      <c r="M13" s="133">
        <v>87.51540396529505</v>
      </c>
      <c r="N13" s="133">
        <v>89.483354433874212</v>
      </c>
      <c r="O13" s="133">
        <v>89.727272727272734</v>
      </c>
    </row>
    <row r="14" spans="1:15" ht="12.75" customHeight="1">
      <c r="B14" s="39"/>
      <c r="C14" s="22"/>
      <c r="D14" s="22"/>
      <c r="E14" s="22"/>
      <c r="F14" s="22"/>
      <c r="G14" s="22"/>
      <c r="H14" s="22"/>
      <c r="I14" s="22"/>
      <c r="J14" s="22"/>
      <c r="K14" s="22"/>
    </row>
    <row r="15" spans="1:15" ht="12.75" customHeight="1">
      <c r="A15" s="8">
        <v>1</v>
      </c>
      <c r="B15" s="8" t="s">
        <v>4</v>
      </c>
    </row>
    <row r="16" spans="1:15" ht="12.75" customHeight="1">
      <c r="A16" s="8">
        <v>2</v>
      </c>
      <c r="B16" s="8" t="s">
        <v>5</v>
      </c>
    </row>
    <row r="17" spans="1:2" ht="12.75" customHeight="1">
      <c r="A17" s="8">
        <v>4</v>
      </c>
      <c r="B17" s="24" t="s">
        <v>120</v>
      </c>
    </row>
    <row r="18" spans="1:2" ht="12.75" customHeight="1">
      <c r="A18" s="8">
        <v>5</v>
      </c>
      <c r="B18" s="8" t="s">
        <v>80</v>
      </c>
    </row>
    <row r="20" spans="1:2">
      <c r="A20" s="10"/>
    </row>
    <row r="22" spans="1:2">
      <c r="A22" s="8"/>
    </row>
    <row r="23" spans="1:2">
      <c r="A23" s="8"/>
    </row>
    <row r="24" spans="1:2">
      <c r="A24" s="8"/>
    </row>
    <row r="25" spans="1:2" ht="14.25" customHeight="1">
      <c r="A25" s="24"/>
    </row>
    <row r="26" spans="1:2">
      <c r="A26" s="8"/>
    </row>
    <row r="27" spans="1:2">
      <c r="A27" s="8"/>
    </row>
  </sheetData>
  <mergeCells count="1">
    <mergeCell ref="C6:K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90" orientation="landscape" r:id="rId1"/>
  <headerFooter alignWithMargins="0">
    <oddHeader xml:space="preserve">&amp;L06/01/2012&amp;RUKACR 2012 Report </oddHeader>
    <oddFooter>&amp;LPage 62&amp;CLast updated: 05/03/2012&amp;R&amp;F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169"/>
  <sheetViews>
    <sheetView zoomScale="80" zoomScaleNormal="80" zoomScaleSheetLayoutView="70" workbookViewId="0">
      <pane ySplit="7" topLeftCell="A8" activePane="bottomLeft" state="frozen"/>
      <selection pane="bottomLeft" activeCell="A3" sqref="A3"/>
    </sheetView>
  </sheetViews>
  <sheetFormatPr defaultColWidth="75" defaultRowHeight="12.75"/>
  <cols>
    <col min="1" max="1" width="41.5703125" style="17" customWidth="1"/>
    <col min="2" max="2" width="12" style="223" customWidth="1"/>
    <col min="3" max="4" width="10.42578125" style="223" customWidth="1"/>
    <col min="5" max="15" width="9.28515625" style="289" customWidth="1"/>
    <col min="16" max="16" width="9.5703125" style="215" bestFit="1" customWidth="1"/>
    <col min="17" max="29" width="6.140625" style="146" bestFit="1" customWidth="1"/>
    <col min="30" max="119" width="75" style="145" customWidth="1"/>
    <col min="120" max="16384" width="75" style="17"/>
  </cols>
  <sheetData>
    <row r="1" spans="1:119">
      <c r="A1" s="349" t="s">
        <v>121</v>
      </c>
      <c r="B1" s="349"/>
      <c r="C1" s="349"/>
      <c r="D1" s="350"/>
      <c r="E1" s="350"/>
      <c r="F1" s="350"/>
      <c r="G1" s="350"/>
      <c r="H1" s="220"/>
      <c r="I1" s="221"/>
      <c r="J1" s="221"/>
      <c r="K1" s="221"/>
      <c r="L1" s="221"/>
      <c r="M1" s="221"/>
      <c r="N1" s="221"/>
      <c r="O1" s="221"/>
      <c r="P1" s="213"/>
      <c r="Q1" s="214"/>
    </row>
    <row r="2" spans="1:119">
      <c r="A2" s="113"/>
      <c r="B2" s="222"/>
      <c r="C2" s="222"/>
      <c r="D2" s="294" t="s">
        <v>217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19">
      <c r="A3" s="113"/>
      <c r="B3" s="222"/>
      <c r="C3" s="222"/>
      <c r="D3" s="290"/>
      <c r="E3" s="293" t="s">
        <v>175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19">
      <c r="A4" s="114"/>
      <c r="B4" s="224"/>
      <c r="C4" s="225"/>
      <c r="D4" s="291"/>
      <c r="E4" s="292" t="s">
        <v>122</v>
      </c>
      <c r="F4" s="226"/>
      <c r="G4" s="226"/>
      <c r="H4" s="221"/>
      <c r="I4" s="221"/>
      <c r="J4" s="226"/>
      <c r="K4" s="226"/>
      <c r="L4" s="226"/>
      <c r="M4" s="226"/>
      <c r="N4" s="226"/>
      <c r="O4" s="226"/>
    </row>
    <row r="5" spans="1:119">
      <c r="A5" s="114"/>
      <c r="B5" s="225"/>
      <c r="C5" s="225"/>
      <c r="D5" s="225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19" ht="13.5" thickBot="1">
      <c r="A6" s="114" t="s">
        <v>123</v>
      </c>
      <c r="B6" s="225"/>
      <c r="C6" s="225"/>
      <c r="D6" s="225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19" s="116" customFormat="1" ht="39" thickBot="1">
      <c r="A7" s="183" t="s">
        <v>124</v>
      </c>
      <c r="B7" s="185" t="s">
        <v>125</v>
      </c>
      <c r="C7" s="184" t="s">
        <v>215</v>
      </c>
      <c r="D7" s="181" t="s">
        <v>216</v>
      </c>
      <c r="E7" s="182" t="s">
        <v>126</v>
      </c>
      <c r="F7" s="153" t="s">
        <v>20</v>
      </c>
      <c r="G7" s="153" t="s">
        <v>43</v>
      </c>
      <c r="H7" s="153" t="s">
        <v>127</v>
      </c>
      <c r="I7" s="153" t="s">
        <v>128</v>
      </c>
      <c r="J7" s="153" t="s">
        <v>19</v>
      </c>
      <c r="K7" s="153" t="s">
        <v>25</v>
      </c>
      <c r="L7" s="153" t="s">
        <v>129</v>
      </c>
      <c r="M7" s="153" t="s">
        <v>17</v>
      </c>
      <c r="N7" s="155" t="s">
        <v>130</v>
      </c>
      <c r="O7" s="314" t="s">
        <v>131</v>
      </c>
      <c r="P7" s="216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</row>
    <row r="8" spans="1:119" ht="15.75" thickBot="1">
      <c r="A8" s="156" t="s">
        <v>132</v>
      </c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321"/>
      <c r="P8" s="189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</row>
    <row r="9" spans="1:119" ht="15.75" thickBot="1">
      <c r="A9" s="154" t="s">
        <v>133</v>
      </c>
      <c r="B9" s="230" t="s">
        <v>190</v>
      </c>
      <c r="C9" s="231">
        <v>100.81381914001426</v>
      </c>
      <c r="D9" s="232">
        <v>101.98883704329643</v>
      </c>
      <c r="E9" s="233">
        <v>102.3</v>
      </c>
      <c r="F9" s="235">
        <v>102.8</v>
      </c>
      <c r="G9" s="307">
        <v>99.5</v>
      </c>
      <c r="H9" s="212">
        <v>101.6</v>
      </c>
      <c r="I9" s="234">
        <v>102.7</v>
      </c>
      <c r="J9" s="234">
        <v>102.7</v>
      </c>
      <c r="K9" s="212">
        <v>100.3</v>
      </c>
      <c r="L9" s="234">
        <v>104.1</v>
      </c>
      <c r="M9" s="235">
        <v>93.5</v>
      </c>
      <c r="N9" s="236">
        <v>101</v>
      </c>
      <c r="O9" s="308">
        <v>98.5</v>
      </c>
      <c r="P9" s="189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</row>
    <row r="10" spans="1:119" ht="15.75" thickBot="1">
      <c r="A10" s="156" t="s">
        <v>134</v>
      </c>
      <c r="B10" s="228"/>
      <c r="C10" s="229"/>
      <c r="D10" s="229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316"/>
      <c r="P10" s="189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</row>
    <row r="11" spans="1:119" ht="15">
      <c r="A11" s="163" t="s">
        <v>135</v>
      </c>
      <c r="B11" s="237" t="s">
        <v>189</v>
      </c>
      <c r="C11" s="190">
        <v>-9.0909090909090828E-2</v>
      </c>
      <c r="D11" s="191">
        <v>-0.42499999999999999</v>
      </c>
      <c r="E11" s="238">
        <v>-1.3</v>
      </c>
      <c r="F11" s="239">
        <v>5</v>
      </c>
      <c r="G11" s="239">
        <v>-5.0999999999999996</v>
      </c>
      <c r="H11" s="240">
        <v>0.5</v>
      </c>
      <c r="I11" s="240">
        <v>3.3</v>
      </c>
      <c r="J11" s="240">
        <v>-1.9</v>
      </c>
      <c r="K11" s="240">
        <v>-3.9</v>
      </c>
      <c r="L11" s="240">
        <v>0</v>
      </c>
      <c r="M11" s="239">
        <v>5.2</v>
      </c>
      <c r="N11" s="240">
        <v>-5</v>
      </c>
      <c r="O11" s="285">
        <v>2.2000000000000002</v>
      </c>
      <c r="P11" s="189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</row>
    <row r="12" spans="1:119" ht="15">
      <c r="A12" s="164" t="s">
        <v>136</v>
      </c>
      <c r="B12" s="241" t="s">
        <v>189</v>
      </c>
      <c r="C12" s="190">
        <v>12.08181818181818</v>
      </c>
      <c r="D12" s="191">
        <v>11.4125</v>
      </c>
      <c r="E12" s="242">
        <v>3.6</v>
      </c>
      <c r="F12" s="243">
        <v>23.7</v>
      </c>
      <c r="G12" s="206">
        <v>10.7</v>
      </c>
      <c r="H12" s="317">
        <v>14</v>
      </c>
      <c r="I12" s="243">
        <v>14.3</v>
      </c>
      <c r="J12" s="206">
        <v>8.4</v>
      </c>
      <c r="K12" s="243">
        <v>16.8</v>
      </c>
      <c r="L12" s="309">
        <v>-0.2</v>
      </c>
      <c r="M12" s="243">
        <v>12.1</v>
      </c>
      <c r="N12" s="206">
        <v>34</v>
      </c>
      <c r="O12" s="318">
        <v>-4.5</v>
      </c>
      <c r="P12" s="189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</row>
    <row r="13" spans="1:119" ht="15">
      <c r="A13" s="164" t="s">
        <v>137</v>
      </c>
      <c r="B13" s="241" t="s">
        <v>189</v>
      </c>
      <c r="C13" s="190">
        <v>4.7</v>
      </c>
      <c r="D13" s="191">
        <v>3.8624999999999998</v>
      </c>
      <c r="E13" s="242">
        <v>3.7</v>
      </c>
      <c r="F13" s="309">
        <v>-3.5</v>
      </c>
      <c r="G13" s="208">
        <v>0.3</v>
      </c>
      <c r="H13" s="206">
        <v>8</v>
      </c>
      <c r="I13" s="244">
        <v>3.3</v>
      </c>
      <c r="J13" s="206">
        <v>7.3</v>
      </c>
      <c r="K13" s="243">
        <v>6.8</v>
      </c>
      <c r="L13" s="244">
        <v>5</v>
      </c>
      <c r="M13" s="243">
        <v>7.5</v>
      </c>
      <c r="N13" s="206">
        <v>9</v>
      </c>
      <c r="O13" s="319">
        <v>4.3</v>
      </c>
      <c r="P13" s="189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</row>
    <row r="14" spans="1:119" ht="15">
      <c r="A14" s="164" t="s">
        <v>138</v>
      </c>
      <c r="B14" s="241" t="s">
        <v>189</v>
      </c>
      <c r="C14" s="190">
        <v>3.4272727272727277</v>
      </c>
      <c r="D14" s="191">
        <v>4.95</v>
      </c>
      <c r="E14" s="245">
        <v>7.3</v>
      </c>
      <c r="F14" s="243">
        <v>8.6999999999999993</v>
      </c>
      <c r="G14" s="208">
        <v>2</v>
      </c>
      <c r="H14" s="208">
        <v>-1.1000000000000001</v>
      </c>
      <c r="I14" s="243">
        <v>6.3</v>
      </c>
      <c r="J14" s="206">
        <v>3.3</v>
      </c>
      <c r="K14" s="243">
        <v>4.7</v>
      </c>
      <c r="L14" s="243">
        <v>8.4</v>
      </c>
      <c r="M14" s="243">
        <v>5</v>
      </c>
      <c r="N14" s="244">
        <v>-1</v>
      </c>
      <c r="O14" s="318">
        <v>-5.9</v>
      </c>
      <c r="P14" s="189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</row>
    <row r="15" spans="1:119" ht="15">
      <c r="A15" s="164" t="s">
        <v>139</v>
      </c>
      <c r="B15" s="241" t="s">
        <v>189</v>
      </c>
      <c r="C15" s="190">
        <v>-2.1727272727272728</v>
      </c>
      <c r="D15" s="191">
        <v>-2.2625000000000002</v>
      </c>
      <c r="E15" s="242">
        <v>-6.7</v>
      </c>
      <c r="F15" s="244">
        <v>-6.4</v>
      </c>
      <c r="G15" s="208">
        <v>0.8</v>
      </c>
      <c r="H15" s="208">
        <v>-1.3</v>
      </c>
      <c r="I15" s="244">
        <v>0</v>
      </c>
      <c r="J15" s="206">
        <v>-6.8</v>
      </c>
      <c r="K15" s="244">
        <v>-7.3</v>
      </c>
      <c r="L15" s="243">
        <v>9.6</v>
      </c>
      <c r="M15" s="244">
        <v>-2.2000000000000002</v>
      </c>
      <c r="N15" s="244">
        <v>-2.1</v>
      </c>
      <c r="O15" s="319">
        <v>-1.5</v>
      </c>
      <c r="P15" s="189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</row>
    <row r="16" spans="1:119" ht="15">
      <c r="A16" s="164" t="s">
        <v>63</v>
      </c>
      <c r="B16" s="241" t="s">
        <v>189</v>
      </c>
      <c r="C16" s="190">
        <v>1.5909090909090908</v>
      </c>
      <c r="D16" s="191">
        <v>3.1375000000000002</v>
      </c>
      <c r="E16" s="242">
        <v>3.7</v>
      </c>
      <c r="F16" s="244">
        <v>0.7</v>
      </c>
      <c r="G16" s="206">
        <v>6.8</v>
      </c>
      <c r="H16" s="210">
        <v>-3.5</v>
      </c>
      <c r="I16" s="244">
        <v>-1.9</v>
      </c>
      <c r="J16" s="206">
        <v>7</v>
      </c>
      <c r="K16" s="244">
        <v>4</v>
      </c>
      <c r="L16" s="243">
        <v>8.3000000000000007</v>
      </c>
      <c r="M16" s="244">
        <v>4.9000000000000004</v>
      </c>
      <c r="N16" s="243">
        <v>-10.6</v>
      </c>
      <c r="O16" s="318">
        <v>-1.9</v>
      </c>
      <c r="P16" s="189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</row>
    <row r="17" spans="1:29" ht="15.75" thickBot="1">
      <c r="A17" s="165" t="s">
        <v>140</v>
      </c>
      <c r="B17" s="246" t="s">
        <v>189</v>
      </c>
      <c r="C17" s="200">
        <v>2.2545454545454544</v>
      </c>
      <c r="D17" s="195">
        <v>2.7749999999999999</v>
      </c>
      <c r="E17" s="247">
        <v>3</v>
      </c>
      <c r="F17" s="211">
        <v>2.7</v>
      </c>
      <c r="G17" s="203">
        <v>0.1</v>
      </c>
      <c r="H17" s="202">
        <v>0.7</v>
      </c>
      <c r="I17" s="211">
        <v>3.6</v>
      </c>
      <c r="J17" s="211">
        <v>2.7</v>
      </c>
      <c r="K17" s="211">
        <v>4.3</v>
      </c>
      <c r="L17" s="211">
        <v>5.0999999999999996</v>
      </c>
      <c r="M17" s="211">
        <v>4.7</v>
      </c>
      <c r="N17" s="202">
        <v>0.2</v>
      </c>
      <c r="O17" s="320">
        <v>-2.2999999999999998</v>
      </c>
      <c r="P17" s="189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</row>
    <row r="18" spans="1:29" ht="15.75" thickBot="1">
      <c r="A18" s="156" t="s">
        <v>141</v>
      </c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321"/>
      <c r="P18" s="189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</row>
    <row r="19" spans="1:29" ht="15">
      <c r="A19" s="163" t="s">
        <v>135</v>
      </c>
      <c r="B19" s="237" t="s">
        <v>189</v>
      </c>
      <c r="C19" s="190">
        <v>1.9545454545454546</v>
      </c>
      <c r="D19" s="191">
        <v>2.7625000000000002</v>
      </c>
      <c r="E19" s="248">
        <v>2.5</v>
      </c>
      <c r="F19" s="249">
        <v>6.3</v>
      </c>
      <c r="G19" s="240">
        <v>0</v>
      </c>
      <c r="H19" s="240">
        <v>1.8</v>
      </c>
      <c r="I19" s="249">
        <v>8.1</v>
      </c>
      <c r="J19" s="310">
        <v>-1.6</v>
      </c>
      <c r="K19" s="250">
        <v>1.9</v>
      </c>
      <c r="L19" s="250">
        <v>3.1</v>
      </c>
      <c r="M19" s="250">
        <v>1.9</v>
      </c>
      <c r="N19" s="250">
        <v>1.3</v>
      </c>
      <c r="O19" s="322">
        <v>-3.8</v>
      </c>
      <c r="P19" s="189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</row>
    <row r="20" spans="1:29" ht="15">
      <c r="A20" s="164" t="s">
        <v>142</v>
      </c>
      <c r="B20" s="241" t="s">
        <v>189</v>
      </c>
      <c r="C20" s="190">
        <v>3.3636363636363629</v>
      </c>
      <c r="D20" s="191">
        <v>3.45</v>
      </c>
      <c r="E20" s="251">
        <v>3</v>
      </c>
      <c r="F20" s="252">
        <v>2</v>
      </c>
      <c r="G20" s="208">
        <v>0.8</v>
      </c>
      <c r="H20" s="206">
        <v>5.2</v>
      </c>
      <c r="I20" s="252">
        <v>1.1000000000000001</v>
      </c>
      <c r="J20" s="206">
        <v>5.8</v>
      </c>
      <c r="K20" s="253">
        <v>5.7</v>
      </c>
      <c r="L20" s="253">
        <v>4</v>
      </c>
      <c r="M20" s="253">
        <v>5</v>
      </c>
      <c r="N20" s="252">
        <v>2.6</v>
      </c>
      <c r="O20" s="323">
        <v>1.8</v>
      </c>
      <c r="P20" s="189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</row>
    <row r="21" spans="1:29" ht="15">
      <c r="A21" s="166" t="s">
        <v>143</v>
      </c>
      <c r="B21" s="241" t="s">
        <v>189</v>
      </c>
      <c r="C21" s="190">
        <v>1.8909090909090907</v>
      </c>
      <c r="D21" s="191">
        <v>0.8</v>
      </c>
      <c r="E21" s="254">
        <v>-12.7</v>
      </c>
      <c r="F21" s="252">
        <v>9</v>
      </c>
      <c r="G21" s="208">
        <v>-0.9</v>
      </c>
      <c r="H21" s="208">
        <v>-6.8</v>
      </c>
      <c r="I21" s="252">
        <v>1.6</v>
      </c>
      <c r="J21" s="208">
        <v>5.7</v>
      </c>
      <c r="K21" s="252">
        <v>-2.2000000000000002</v>
      </c>
      <c r="L21" s="253">
        <v>12.7</v>
      </c>
      <c r="M21" s="252">
        <v>-0.2</v>
      </c>
      <c r="N21" s="252">
        <v>6</v>
      </c>
      <c r="O21" s="323">
        <v>8.6</v>
      </c>
      <c r="P21" s="189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</row>
    <row r="22" spans="1:29" ht="15">
      <c r="A22" s="164" t="s">
        <v>144</v>
      </c>
      <c r="B22" s="241" t="s">
        <v>189</v>
      </c>
      <c r="C22" s="190">
        <v>-9.3454545454545457</v>
      </c>
      <c r="D22" s="191">
        <v>-7.875</v>
      </c>
      <c r="E22" s="255">
        <v>4.8</v>
      </c>
      <c r="F22" s="253">
        <v>-16.3</v>
      </c>
      <c r="G22" s="206">
        <v>-9</v>
      </c>
      <c r="H22" s="210">
        <v>-5.4</v>
      </c>
      <c r="I22" s="253">
        <v>-6.7</v>
      </c>
      <c r="J22" s="206">
        <v>-4.5</v>
      </c>
      <c r="K22" s="253">
        <v>-10.7</v>
      </c>
      <c r="L22" s="253">
        <v>-15.2</v>
      </c>
      <c r="M22" s="256">
        <v>9.6</v>
      </c>
      <c r="N22" s="253">
        <v>-27.5</v>
      </c>
      <c r="O22" s="324">
        <v>-21.9</v>
      </c>
      <c r="P22" s="189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</row>
    <row r="23" spans="1:29" ht="15">
      <c r="A23" s="166" t="s">
        <v>145</v>
      </c>
      <c r="B23" s="241" t="s">
        <v>189</v>
      </c>
      <c r="C23" s="190">
        <v>-0.99090909090909174</v>
      </c>
      <c r="D23" s="191">
        <v>-6.3875000000000002</v>
      </c>
      <c r="E23" s="254">
        <v>6.7</v>
      </c>
      <c r="F23" s="253">
        <v>-31.6</v>
      </c>
      <c r="G23" s="208">
        <v>1.2</v>
      </c>
      <c r="H23" s="208">
        <v>0</v>
      </c>
      <c r="I23" s="253">
        <v>-3.8</v>
      </c>
      <c r="J23" s="206">
        <v>-18.100000000000001</v>
      </c>
      <c r="K23" s="252">
        <v>-2.7</v>
      </c>
      <c r="L23" s="252">
        <v>-2.8</v>
      </c>
      <c r="M23" s="256">
        <v>26</v>
      </c>
      <c r="N23" s="253">
        <v>17.2</v>
      </c>
      <c r="O23" s="323">
        <v>-3</v>
      </c>
      <c r="P23" s="189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</row>
    <row r="24" spans="1:29" ht="15">
      <c r="A24" s="164" t="s">
        <v>136</v>
      </c>
      <c r="B24" s="241" t="s">
        <v>189</v>
      </c>
      <c r="C24" s="190">
        <v>8.2454545454545443</v>
      </c>
      <c r="D24" s="191">
        <v>8.9625000000000004</v>
      </c>
      <c r="E24" s="251">
        <v>3.8</v>
      </c>
      <c r="F24" s="253">
        <v>19.5</v>
      </c>
      <c r="G24" s="206">
        <v>15.5</v>
      </c>
      <c r="H24" s="208">
        <v>2.6</v>
      </c>
      <c r="I24" s="252">
        <v>6.4</v>
      </c>
      <c r="J24" s="208">
        <v>2.2999999999999998</v>
      </c>
      <c r="K24" s="252">
        <v>2.7</v>
      </c>
      <c r="L24" s="253">
        <v>18.899999999999999</v>
      </c>
      <c r="M24" s="252">
        <v>6.5</v>
      </c>
      <c r="N24" s="252">
        <v>8.4</v>
      </c>
      <c r="O24" s="323">
        <v>4.0999999999999996</v>
      </c>
      <c r="P24" s="189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</row>
    <row r="25" spans="1:29" ht="15">
      <c r="A25" s="164" t="s">
        <v>137</v>
      </c>
      <c r="B25" s="241" t="s">
        <v>189</v>
      </c>
      <c r="C25" s="190">
        <v>0.64545454545454539</v>
      </c>
      <c r="D25" s="191">
        <v>0.57499999999999996</v>
      </c>
      <c r="E25" s="255">
        <v>4</v>
      </c>
      <c r="F25" s="252">
        <v>-0.7</v>
      </c>
      <c r="G25" s="208">
        <v>-0.5</v>
      </c>
      <c r="H25" s="208">
        <v>-0.7</v>
      </c>
      <c r="I25" s="256">
        <v>4.5</v>
      </c>
      <c r="J25" s="208">
        <v>-0.3</v>
      </c>
      <c r="K25" s="252">
        <v>-1.7</v>
      </c>
      <c r="L25" s="252">
        <v>0</v>
      </c>
      <c r="M25" s="256">
        <v>5.5</v>
      </c>
      <c r="N25" s="256">
        <v>-4.8</v>
      </c>
      <c r="O25" s="323">
        <v>1.8</v>
      </c>
      <c r="P25" s="189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</row>
    <row r="26" spans="1:29" ht="15">
      <c r="A26" s="164" t="s">
        <v>139</v>
      </c>
      <c r="B26" s="241" t="s">
        <v>189</v>
      </c>
      <c r="C26" s="190">
        <v>0.49090909090909113</v>
      </c>
      <c r="D26" s="191">
        <v>0.27500000000000002</v>
      </c>
      <c r="E26" s="251">
        <v>1</v>
      </c>
      <c r="F26" s="252">
        <v>0</v>
      </c>
      <c r="G26" s="252">
        <v>-5.0999999999999996</v>
      </c>
      <c r="H26" s="252">
        <v>-9.6999999999999993</v>
      </c>
      <c r="I26" s="252">
        <v>1</v>
      </c>
      <c r="J26" s="208">
        <v>-9.1</v>
      </c>
      <c r="K26" s="252">
        <v>4</v>
      </c>
      <c r="L26" s="253">
        <v>20.100000000000001</v>
      </c>
      <c r="M26" s="252">
        <v>7.1</v>
      </c>
      <c r="N26" s="252">
        <v>-4.4000000000000004</v>
      </c>
      <c r="O26" s="323">
        <v>0.5</v>
      </c>
      <c r="P26" s="189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</row>
    <row r="27" spans="1:29" ht="15">
      <c r="A27" s="164" t="s">
        <v>63</v>
      </c>
      <c r="B27" s="241" t="s">
        <v>189</v>
      </c>
      <c r="C27" s="190">
        <v>2.2545454545454549</v>
      </c>
      <c r="D27" s="191">
        <v>2.3125</v>
      </c>
      <c r="E27" s="257">
        <v>-5.4</v>
      </c>
      <c r="F27" s="252">
        <v>5.4</v>
      </c>
      <c r="G27" s="258">
        <v>-0.1</v>
      </c>
      <c r="H27" s="252">
        <v>7.8</v>
      </c>
      <c r="I27" s="252">
        <v>5</v>
      </c>
      <c r="J27" s="208">
        <v>4.0999999999999996</v>
      </c>
      <c r="K27" s="252">
        <v>0.6</v>
      </c>
      <c r="L27" s="252">
        <v>1.1000000000000001</v>
      </c>
      <c r="M27" s="252">
        <v>4.5999999999999996</v>
      </c>
      <c r="N27" s="252">
        <v>6.1</v>
      </c>
      <c r="O27" s="325">
        <v>-4.4000000000000004</v>
      </c>
      <c r="P27" s="189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</row>
    <row r="28" spans="1:29" ht="15.75" thickBot="1">
      <c r="A28" s="165" t="s">
        <v>140</v>
      </c>
      <c r="B28" s="246" t="s">
        <v>189</v>
      </c>
      <c r="C28" s="200">
        <v>2.081818181818182</v>
      </c>
      <c r="D28" s="195">
        <v>2.1875</v>
      </c>
      <c r="E28" s="201">
        <v>1.6</v>
      </c>
      <c r="F28" s="211">
        <v>2.9</v>
      </c>
      <c r="G28" s="311">
        <v>0.1</v>
      </c>
      <c r="H28" s="202">
        <v>2.5</v>
      </c>
      <c r="I28" s="211">
        <v>1.8</v>
      </c>
      <c r="J28" s="211">
        <v>2.7</v>
      </c>
      <c r="K28" s="211">
        <v>3</v>
      </c>
      <c r="L28" s="211">
        <v>2.9</v>
      </c>
      <c r="M28" s="211">
        <v>4.8</v>
      </c>
      <c r="N28" s="202">
        <v>1.8</v>
      </c>
      <c r="O28" s="320">
        <v>-1.2</v>
      </c>
      <c r="P28" s="189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</row>
    <row r="29" spans="1:29" ht="15.75" thickBot="1">
      <c r="A29" s="156" t="s">
        <v>146</v>
      </c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321"/>
      <c r="P29" s="189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</row>
    <row r="30" spans="1:29" ht="15">
      <c r="A30" s="167" t="s">
        <v>30</v>
      </c>
      <c r="B30" s="260"/>
      <c r="C30" s="190"/>
      <c r="D30" s="191"/>
      <c r="E30" s="238"/>
      <c r="F30" s="240"/>
      <c r="G30" s="199"/>
      <c r="H30" s="240"/>
      <c r="I30" s="240"/>
      <c r="J30" s="240"/>
      <c r="K30" s="240"/>
      <c r="L30" s="240"/>
      <c r="M30" s="240"/>
      <c r="N30" s="199"/>
      <c r="O30" s="285"/>
      <c r="P30" s="189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</row>
    <row r="31" spans="1:29" ht="15">
      <c r="A31" s="168" t="s">
        <v>33</v>
      </c>
      <c r="B31" s="261">
        <v>19.899999999999999</v>
      </c>
      <c r="C31" s="190">
        <v>19.431380926078614</v>
      </c>
      <c r="D31" s="191">
        <v>18.659792921306074</v>
      </c>
      <c r="E31" s="242">
        <v>13.7</v>
      </c>
      <c r="F31" s="208">
        <v>16.399999999999999</v>
      </c>
      <c r="G31" s="208">
        <v>14.9</v>
      </c>
      <c r="H31" s="208">
        <v>14</v>
      </c>
      <c r="I31" s="244">
        <v>25</v>
      </c>
      <c r="J31" s="208">
        <v>21.161635794446909</v>
      </c>
      <c r="K31" s="208">
        <v>26.1</v>
      </c>
      <c r="L31" s="208">
        <v>17.399999999999999</v>
      </c>
      <c r="M31" s="208">
        <v>20.3</v>
      </c>
      <c r="N31" s="252">
        <v>19.100000000000001</v>
      </c>
      <c r="O31" s="326">
        <v>25.1</v>
      </c>
      <c r="P31" s="189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</row>
    <row r="32" spans="1:29" ht="15">
      <c r="A32" s="168" t="s">
        <v>147</v>
      </c>
      <c r="B32" s="261">
        <v>18.2</v>
      </c>
      <c r="C32" s="190">
        <v>17.126752026123139</v>
      </c>
      <c r="D32" s="191">
        <v>17.67578158139192</v>
      </c>
      <c r="E32" s="242">
        <v>19</v>
      </c>
      <c r="F32" s="208">
        <v>18.399999999999999</v>
      </c>
      <c r="G32" s="208">
        <v>11.6</v>
      </c>
      <c r="H32" s="208">
        <v>16.8</v>
      </c>
      <c r="I32" s="244">
        <v>23.6</v>
      </c>
      <c r="J32" s="208">
        <v>19.356352875991107</v>
      </c>
      <c r="K32" s="208">
        <v>15.1</v>
      </c>
      <c r="L32" s="208">
        <v>17.100000000000001</v>
      </c>
      <c r="M32" s="208">
        <v>14.2</v>
      </c>
      <c r="N32" s="252">
        <v>13</v>
      </c>
      <c r="O32" s="218">
        <v>19.8</v>
      </c>
      <c r="P32" s="189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</row>
    <row r="33" spans="1:29" ht="15">
      <c r="A33" s="166" t="s">
        <v>31</v>
      </c>
      <c r="B33" s="262"/>
      <c r="C33" s="190"/>
      <c r="D33" s="191"/>
      <c r="E33" s="192"/>
      <c r="F33" s="191"/>
      <c r="G33" s="191"/>
      <c r="H33" s="191"/>
      <c r="I33" s="191"/>
      <c r="J33" s="208"/>
      <c r="K33" s="191"/>
      <c r="L33" s="191"/>
      <c r="M33" s="191"/>
      <c r="N33" s="191"/>
      <c r="O33" s="218"/>
      <c r="P33" s="189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</row>
    <row r="34" spans="1:29" ht="15">
      <c r="A34" s="166" t="s">
        <v>33</v>
      </c>
      <c r="B34" s="261">
        <v>11.6</v>
      </c>
      <c r="C34" s="190">
        <v>12.389975784370302</v>
      </c>
      <c r="D34" s="191">
        <v>13.302656696794719</v>
      </c>
      <c r="E34" s="205">
        <v>11.9</v>
      </c>
      <c r="F34" s="208">
        <v>12.1</v>
      </c>
      <c r="G34" s="263">
        <v>10.6</v>
      </c>
      <c r="H34" s="208">
        <v>21.2</v>
      </c>
      <c r="I34" s="208">
        <v>10</v>
      </c>
      <c r="J34" s="208">
        <v>13.727489718390354</v>
      </c>
      <c r="K34" s="208">
        <v>16.600000000000001</v>
      </c>
      <c r="L34" s="208">
        <v>10</v>
      </c>
      <c r="M34" s="264">
        <v>6.6</v>
      </c>
      <c r="N34" s="208">
        <v>6</v>
      </c>
      <c r="O34" s="218">
        <v>17.3</v>
      </c>
      <c r="P34" s="189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</row>
    <row r="35" spans="1:29" ht="15">
      <c r="A35" s="166" t="s">
        <v>147</v>
      </c>
      <c r="B35" s="261">
        <v>8.9</v>
      </c>
      <c r="C35" s="190">
        <v>7.9171781405746966</v>
      </c>
      <c r="D35" s="191">
        <v>7.7709175422583598</v>
      </c>
      <c r="E35" s="205">
        <v>8.6999999999999993</v>
      </c>
      <c r="F35" s="208">
        <v>11.6</v>
      </c>
      <c r="G35" s="265">
        <v>6.1</v>
      </c>
      <c r="H35" s="208">
        <v>3.5</v>
      </c>
      <c r="I35" s="208">
        <v>6.6</v>
      </c>
      <c r="J35" s="208">
        <v>7.2564727737141537</v>
      </c>
      <c r="K35" s="191">
        <v>9.1</v>
      </c>
      <c r="L35" s="191">
        <v>9.1</v>
      </c>
      <c r="M35" s="208">
        <v>9.9</v>
      </c>
      <c r="N35" s="264">
        <v>7.7</v>
      </c>
      <c r="O35" s="218">
        <v>7.3</v>
      </c>
      <c r="P35" s="189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</row>
    <row r="36" spans="1:29" ht="15">
      <c r="A36" s="166" t="s">
        <v>32</v>
      </c>
      <c r="B36" s="262"/>
      <c r="C36" s="190"/>
      <c r="D36" s="191"/>
      <c r="E36" s="192"/>
      <c r="F36" s="191"/>
      <c r="G36" s="191"/>
      <c r="H36" s="191"/>
      <c r="I36" s="191"/>
      <c r="J36" s="208"/>
      <c r="K36" s="208"/>
      <c r="L36" s="208"/>
      <c r="M36" s="191"/>
      <c r="N36" s="191"/>
      <c r="O36" s="218"/>
      <c r="P36" s="189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</row>
    <row r="37" spans="1:29" ht="15">
      <c r="A37" s="166" t="s">
        <v>33</v>
      </c>
      <c r="B37" s="261">
        <v>11.4</v>
      </c>
      <c r="C37" s="190">
        <v>12.501903192544102</v>
      </c>
      <c r="D37" s="191">
        <v>13.085294288083203</v>
      </c>
      <c r="E37" s="205">
        <v>16</v>
      </c>
      <c r="F37" s="208">
        <v>12.1</v>
      </c>
      <c r="G37" s="265">
        <v>13.6</v>
      </c>
      <c r="H37" s="208">
        <v>13.1</v>
      </c>
      <c r="I37" s="208">
        <v>15.9</v>
      </c>
      <c r="J37" s="208">
        <v>12.356248289983498</v>
      </c>
      <c r="K37" s="191">
        <v>10.9</v>
      </c>
      <c r="L37" s="191">
        <v>10.8</v>
      </c>
      <c r="M37" s="208">
        <v>10.6</v>
      </c>
      <c r="N37" s="208">
        <v>11</v>
      </c>
      <c r="O37" s="218">
        <v>11.2</v>
      </c>
      <c r="P37" s="189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</row>
    <row r="38" spans="1:29" ht="15.75" thickBot="1">
      <c r="A38" s="169" t="s">
        <v>147</v>
      </c>
      <c r="B38" s="266">
        <v>10.1</v>
      </c>
      <c r="C38" s="200">
        <v>10.181119434669069</v>
      </c>
      <c r="D38" s="195">
        <v>10.100781220055445</v>
      </c>
      <c r="E38" s="201">
        <v>9.5</v>
      </c>
      <c r="F38" s="202">
        <v>10.1</v>
      </c>
      <c r="G38" s="259">
        <v>6.3</v>
      </c>
      <c r="H38" s="202">
        <v>12.7</v>
      </c>
      <c r="I38" s="267">
        <v>8.6</v>
      </c>
      <c r="J38" s="202">
        <v>11.881767275784959</v>
      </c>
      <c r="K38" s="202">
        <v>13.6</v>
      </c>
      <c r="L38" s="202">
        <v>8.1999999999999993</v>
      </c>
      <c r="M38" s="202">
        <v>10.5</v>
      </c>
      <c r="N38" s="202">
        <v>10.5</v>
      </c>
      <c r="O38" s="219">
        <v>10.199999999999999</v>
      </c>
      <c r="P38" s="189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</row>
    <row r="39" spans="1:29" ht="15.75" thickBot="1">
      <c r="A39" s="156" t="s">
        <v>187</v>
      </c>
      <c r="B39" s="228"/>
      <c r="C39" s="229"/>
      <c r="D39" s="229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315"/>
      <c r="P39" s="189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</row>
    <row r="40" spans="1:29" ht="15">
      <c r="A40" s="163" t="s">
        <v>135</v>
      </c>
      <c r="B40" s="269">
        <v>3</v>
      </c>
      <c r="C40" s="190">
        <v>2.0007438972703881</v>
      </c>
      <c r="D40" s="190">
        <v>2.2222627840465674</v>
      </c>
      <c r="E40" s="238">
        <v>0</v>
      </c>
      <c r="F40" s="240">
        <v>4</v>
      </c>
      <c r="G40" s="240">
        <v>2.1</v>
      </c>
      <c r="H40" s="240">
        <v>4</v>
      </c>
      <c r="I40" s="240">
        <v>1.8</v>
      </c>
      <c r="J40" s="240">
        <v>3</v>
      </c>
      <c r="K40" s="240">
        <v>2</v>
      </c>
      <c r="L40" s="240">
        <v>1</v>
      </c>
      <c r="M40" s="240">
        <v>0.6</v>
      </c>
      <c r="N40" s="240">
        <v>2.9</v>
      </c>
      <c r="O40" s="285">
        <v>0.8</v>
      </c>
      <c r="P40" s="189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</row>
    <row r="41" spans="1:29" ht="15">
      <c r="A41" s="164" t="s">
        <v>142</v>
      </c>
      <c r="B41" s="270">
        <v>0.6</v>
      </c>
      <c r="C41" s="190">
        <v>0.58160020176632687</v>
      </c>
      <c r="D41" s="190">
        <v>0.68774326128132623</v>
      </c>
      <c r="E41" s="205">
        <v>0</v>
      </c>
      <c r="F41" s="208">
        <v>1.2</v>
      </c>
      <c r="G41" s="208">
        <v>0.2</v>
      </c>
      <c r="H41" s="208">
        <v>1.1000000000000001</v>
      </c>
      <c r="I41" s="208">
        <v>0.6</v>
      </c>
      <c r="J41" s="208">
        <v>0.8</v>
      </c>
      <c r="K41" s="208">
        <v>1.3</v>
      </c>
      <c r="L41" s="208">
        <v>0.3</v>
      </c>
      <c r="M41" s="208">
        <v>0.3</v>
      </c>
      <c r="N41" s="208">
        <v>0.6</v>
      </c>
      <c r="O41" s="218">
        <v>0</v>
      </c>
      <c r="P41" s="189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</row>
    <row r="42" spans="1:29" ht="15">
      <c r="A42" s="164" t="s">
        <v>144</v>
      </c>
      <c r="B42" s="270">
        <v>0.5</v>
      </c>
      <c r="C42" s="190">
        <v>0.29240332901330884</v>
      </c>
      <c r="D42" s="190">
        <v>0.17644482129573871</v>
      </c>
      <c r="E42" s="205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0.2</v>
      </c>
      <c r="K42" s="208">
        <v>0.8</v>
      </c>
      <c r="L42" s="208">
        <v>0.4</v>
      </c>
      <c r="M42" s="208">
        <v>0.3</v>
      </c>
      <c r="N42" s="208">
        <v>1.5</v>
      </c>
      <c r="O42" s="218">
        <v>0</v>
      </c>
      <c r="P42" s="189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</row>
    <row r="43" spans="1:29" ht="15">
      <c r="A43" s="164" t="s">
        <v>136</v>
      </c>
      <c r="B43" s="270">
        <v>0.2</v>
      </c>
      <c r="C43" s="190">
        <v>0.10582374711374042</v>
      </c>
      <c r="D43" s="190">
        <v>0.13300765228139305</v>
      </c>
      <c r="E43" s="205">
        <v>0</v>
      </c>
      <c r="F43" s="208">
        <v>0.2</v>
      </c>
      <c r="G43" s="208">
        <v>0</v>
      </c>
      <c r="H43" s="208">
        <v>0.3</v>
      </c>
      <c r="I43" s="208">
        <v>0.1</v>
      </c>
      <c r="J43" s="208">
        <v>0.2</v>
      </c>
      <c r="K43" s="208">
        <v>0.3</v>
      </c>
      <c r="L43" s="208">
        <v>0</v>
      </c>
      <c r="M43" s="208">
        <v>0</v>
      </c>
      <c r="N43" s="208">
        <v>0.1</v>
      </c>
      <c r="O43" s="218">
        <v>0</v>
      </c>
      <c r="P43" s="189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</row>
    <row r="44" spans="1:29" ht="15">
      <c r="A44" s="164" t="s">
        <v>137</v>
      </c>
      <c r="B44" s="270">
        <v>1.4</v>
      </c>
      <c r="C44" s="190">
        <v>1.1056913435456803</v>
      </c>
      <c r="D44" s="190">
        <v>1.1821464212317674</v>
      </c>
      <c r="E44" s="205">
        <v>0</v>
      </c>
      <c r="F44" s="208">
        <v>2.1</v>
      </c>
      <c r="G44" s="208">
        <v>0.9</v>
      </c>
      <c r="H44" s="208">
        <v>2.1</v>
      </c>
      <c r="I44" s="208">
        <v>1</v>
      </c>
      <c r="J44" s="208">
        <v>1.8</v>
      </c>
      <c r="K44" s="208">
        <v>1.1000000000000001</v>
      </c>
      <c r="L44" s="208">
        <v>0.5</v>
      </c>
      <c r="M44" s="208">
        <v>0.5</v>
      </c>
      <c r="N44" s="208">
        <v>2</v>
      </c>
      <c r="O44" s="218">
        <v>0.2</v>
      </c>
      <c r="P44" s="189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</row>
    <row r="45" spans="1:29" ht="15">
      <c r="A45" s="164" t="s">
        <v>138</v>
      </c>
      <c r="B45" s="270">
        <v>1.1000000000000001</v>
      </c>
      <c r="C45" s="190">
        <v>0.84085667745854165</v>
      </c>
      <c r="D45" s="190">
        <v>0.96244163952468609</v>
      </c>
      <c r="E45" s="205">
        <v>0</v>
      </c>
      <c r="F45" s="208">
        <v>2</v>
      </c>
      <c r="G45" s="208">
        <v>0.4</v>
      </c>
      <c r="H45" s="208">
        <v>1.4</v>
      </c>
      <c r="I45" s="208">
        <v>0.8</v>
      </c>
      <c r="J45" s="208">
        <v>0.9</v>
      </c>
      <c r="K45" s="208">
        <v>1.8</v>
      </c>
      <c r="L45" s="208">
        <v>0.4</v>
      </c>
      <c r="M45" s="208">
        <v>0.2</v>
      </c>
      <c r="N45" s="208">
        <v>1.2</v>
      </c>
      <c r="O45" s="218">
        <v>0.1</v>
      </c>
      <c r="P45" s="189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</row>
    <row r="46" spans="1:29" ht="15">
      <c r="A46" s="164" t="s">
        <v>139</v>
      </c>
      <c r="B46" s="270">
        <v>1.3</v>
      </c>
      <c r="C46" s="190">
        <v>1.1853213055603655</v>
      </c>
      <c r="D46" s="190">
        <v>1.2214834618121693</v>
      </c>
      <c r="E46" s="205">
        <v>0</v>
      </c>
      <c r="F46" s="208">
        <v>1.8</v>
      </c>
      <c r="G46" s="208">
        <v>0.6</v>
      </c>
      <c r="H46" s="208">
        <v>2.2999999999999998</v>
      </c>
      <c r="I46" s="208">
        <v>1</v>
      </c>
      <c r="J46" s="208">
        <v>1.3</v>
      </c>
      <c r="K46" s="208">
        <v>2</v>
      </c>
      <c r="L46" s="208">
        <v>0.7</v>
      </c>
      <c r="M46" s="208">
        <v>0.3</v>
      </c>
      <c r="N46" s="208">
        <v>1.6</v>
      </c>
      <c r="O46" s="218">
        <v>1.4</v>
      </c>
      <c r="P46" s="189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</row>
    <row r="47" spans="1:29" ht="15">
      <c r="A47" s="164" t="s">
        <v>63</v>
      </c>
      <c r="B47" s="270">
        <v>1.8</v>
      </c>
      <c r="C47" s="190">
        <v>1.5150524427504495</v>
      </c>
      <c r="D47" s="190">
        <v>1.7063637386892345</v>
      </c>
      <c r="E47" s="205">
        <v>0</v>
      </c>
      <c r="F47" s="208">
        <v>3.3</v>
      </c>
      <c r="G47" s="208">
        <v>0.7</v>
      </c>
      <c r="H47" s="208">
        <v>2.7</v>
      </c>
      <c r="I47" s="208">
        <v>1.2</v>
      </c>
      <c r="J47" s="208">
        <v>2</v>
      </c>
      <c r="K47" s="208">
        <v>2.7</v>
      </c>
      <c r="L47" s="208">
        <v>1.1000000000000001</v>
      </c>
      <c r="M47" s="208">
        <v>0.3</v>
      </c>
      <c r="N47" s="208">
        <v>2</v>
      </c>
      <c r="O47" s="218">
        <v>0.8</v>
      </c>
      <c r="P47" s="189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</row>
    <row r="48" spans="1:29" ht="15">
      <c r="A48" s="166" t="s">
        <v>148</v>
      </c>
      <c r="B48" s="186">
        <v>8.4</v>
      </c>
      <c r="C48" s="190">
        <v>7.6670097582259267</v>
      </c>
      <c r="D48" s="190">
        <v>8.1114850399305283</v>
      </c>
      <c r="E48" s="205">
        <v>0.1</v>
      </c>
      <c r="F48" s="208">
        <v>21.2</v>
      </c>
      <c r="G48" s="208">
        <v>3.3</v>
      </c>
      <c r="H48" s="208">
        <v>10.3</v>
      </c>
      <c r="I48" s="208">
        <v>11.4</v>
      </c>
      <c r="J48" s="208">
        <v>6.9</v>
      </c>
      <c r="K48" s="208">
        <v>7.9</v>
      </c>
      <c r="L48" s="208">
        <v>3.8</v>
      </c>
      <c r="M48" s="208">
        <v>3.8</v>
      </c>
      <c r="N48" s="208">
        <v>11.6</v>
      </c>
      <c r="O48" s="218">
        <v>4.0999999999999996</v>
      </c>
      <c r="P48" s="189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</row>
    <row r="49" spans="1:29" ht="15">
      <c r="A49" s="164" t="s">
        <v>149</v>
      </c>
      <c r="B49" s="270">
        <v>2</v>
      </c>
      <c r="C49" s="190">
        <v>1.2880391094220718</v>
      </c>
      <c r="D49" s="190">
        <v>1.4037837473095396</v>
      </c>
      <c r="E49" s="205">
        <v>0</v>
      </c>
      <c r="F49" s="208">
        <v>2.6</v>
      </c>
      <c r="G49" s="208">
        <v>1.2</v>
      </c>
      <c r="H49" s="208">
        <v>2.2000000000000002</v>
      </c>
      <c r="I49" s="208">
        <v>1.2</v>
      </c>
      <c r="J49" s="208">
        <v>1.7</v>
      </c>
      <c r="K49" s="208">
        <v>1.8</v>
      </c>
      <c r="L49" s="208">
        <v>0.6</v>
      </c>
      <c r="M49" s="208">
        <v>0.4</v>
      </c>
      <c r="N49" s="208">
        <v>2</v>
      </c>
      <c r="O49" s="218">
        <v>0.5</v>
      </c>
      <c r="P49" s="189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</row>
    <row r="50" spans="1:29" ht="15">
      <c r="A50" s="164" t="s">
        <v>150</v>
      </c>
      <c r="B50" s="270">
        <v>2</v>
      </c>
      <c r="C50" s="190">
        <v>1.622427758286513</v>
      </c>
      <c r="D50" s="190">
        <v>1.756934721148538</v>
      </c>
      <c r="E50" s="205">
        <v>0</v>
      </c>
      <c r="F50" s="208">
        <v>3.3</v>
      </c>
      <c r="G50" s="208">
        <v>1</v>
      </c>
      <c r="H50" s="208">
        <v>2.9</v>
      </c>
      <c r="I50" s="208">
        <v>1.6</v>
      </c>
      <c r="J50" s="208">
        <v>2.1</v>
      </c>
      <c r="K50" s="208">
        <v>2.2999999999999998</v>
      </c>
      <c r="L50" s="208">
        <v>0.8</v>
      </c>
      <c r="M50" s="208">
        <v>0.7</v>
      </c>
      <c r="N50" s="208">
        <v>2.5</v>
      </c>
      <c r="O50" s="218">
        <v>0.6</v>
      </c>
      <c r="P50" s="189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</row>
    <row r="51" spans="1:29" ht="15">
      <c r="A51" s="166" t="s">
        <v>151</v>
      </c>
      <c r="B51" s="186">
        <v>0.8</v>
      </c>
      <c r="C51" s="190">
        <v>0.60066813272447916</v>
      </c>
      <c r="D51" s="190">
        <v>0.56775694811793642</v>
      </c>
      <c r="E51" s="205">
        <v>0</v>
      </c>
      <c r="F51" s="208">
        <v>0.9</v>
      </c>
      <c r="G51" s="208">
        <v>0.7</v>
      </c>
      <c r="H51" s="208">
        <v>0.8</v>
      </c>
      <c r="I51" s="208">
        <v>0.4</v>
      </c>
      <c r="J51" s="208">
        <v>0.8</v>
      </c>
      <c r="K51" s="208">
        <v>0.8</v>
      </c>
      <c r="L51" s="208">
        <v>0.2</v>
      </c>
      <c r="M51" s="208">
        <v>0.2</v>
      </c>
      <c r="N51" s="208">
        <v>0.9</v>
      </c>
      <c r="O51" s="218">
        <v>1</v>
      </c>
      <c r="P51" s="189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</row>
    <row r="52" spans="1:29" ht="15">
      <c r="A52" s="166" t="s">
        <v>152</v>
      </c>
      <c r="B52" s="186">
        <v>3.4</v>
      </c>
      <c r="C52" s="190">
        <v>2.4604316118914618</v>
      </c>
      <c r="D52" s="190">
        <v>2.7590857132186999</v>
      </c>
      <c r="E52" s="205">
        <v>0</v>
      </c>
      <c r="F52" s="208">
        <v>5.7</v>
      </c>
      <c r="G52" s="208">
        <v>2</v>
      </c>
      <c r="H52" s="208">
        <v>4.9000000000000004</v>
      </c>
      <c r="I52" s="208">
        <v>2.4</v>
      </c>
      <c r="J52" s="208">
        <v>3.3</v>
      </c>
      <c r="K52" s="208">
        <v>3.5</v>
      </c>
      <c r="L52" s="208">
        <v>0.2</v>
      </c>
      <c r="M52" s="208">
        <v>0.8</v>
      </c>
      <c r="N52" s="208">
        <v>3.8</v>
      </c>
      <c r="O52" s="218">
        <v>0.4</v>
      </c>
      <c r="P52" s="189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</row>
    <row r="53" spans="1:29" ht="15">
      <c r="A53" s="166" t="s">
        <v>153</v>
      </c>
      <c r="B53" s="186">
        <v>0.6</v>
      </c>
      <c r="C53" s="190">
        <v>0.7</v>
      </c>
      <c r="D53" s="190">
        <v>0.6</v>
      </c>
      <c r="E53" s="205">
        <v>0</v>
      </c>
      <c r="F53" s="208">
        <v>0.8</v>
      </c>
      <c r="G53" s="208">
        <v>0.4</v>
      </c>
      <c r="H53" s="208">
        <v>0.7</v>
      </c>
      <c r="I53" s="208">
        <v>0.2</v>
      </c>
      <c r="J53" s="208">
        <v>0.6</v>
      </c>
      <c r="K53" s="208">
        <v>0.6</v>
      </c>
      <c r="L53" s="208">
        <v>1.4</v>
      </c>
      <c r="M53" s="208">
        <v>0.1</v>
      </c>
      <c r="N53" s="208">
        <v>0.7</v>
      </c>
      <c r="O53" s="218">
        <v>1.6</v>
      </c>
      <c r="P53" s="189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</row>
    <row r="54" spans="1:29" ht="15.75" thickBot="1">
      <c r="A54" s="169" t="s">
        <v>154</v>
      </c>
      <c r="B54" s="188">
        <v>4.4000000000000004</v>
      </c>
      <c r="C54" s="190">
        <v>3.8584183111311985</v>
      </c>
      <c r="D54" s="190">
        <v>4.2433205846295445</v>
      </c>
      <c r="E54" s="201">
        <v>0</v>
      </c>
      <c r="F54" s="202">
        <v>8</v>
      </c>
      <c r="G54" s="202">
        <v>2.2000000000000002</v>
      </c>
      <c r="H54" s="202">
        <v>7.3</v>
      </c>
      <c r="I54" s="202">
        <v>3.8</v>
      </c>
      <c r="J54" s="202">
        <v>4.8</v>
      </c>
      <c r="K54" s="202">
        <v>5.6</v>
      </c>
      <c r="L54" s="202">
        <v>2.1</v>
      </c>
      <c r="M54" s="202">
        <v>1.7</v>
      </c>
      <c r="N54" s="202">
        <v>5.8</v>
      </c>
      <c r="O54" s="219">
        <v>1</v>
      </c>
      <c r="P54" s="189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1:29" ht="15.75" thickBot="1">
      <c r="A55" s="156" t="s">
        <v>188</v>
      </c>
      <c r="B55" s="228"/>
      <c r="C55" s="229"/>
      <c r="D55" s="229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327"/>
      <c r="P55" s="189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</row>
    <row r="56" spans="1:29" ht="15">
      <c r="A56" s="163" t="s">
        <v>135</v>
      </c>
      <c r="B56" s="269">
        <v>3.3</v>
      </c>
      <c r="C56" s="190">
        <v>1.972235595747631</v>
      </c>
      <c r="D56" s="190">
        <v>2.1789558211756463</v>
      </c>
      <c r="E56" s="238">
        <v>0.1</v>
      </c>
      <c r="F56" s="240">
        <v>3.4590044</v>
      </c>
      <c r="G56" s="240">
        <v>1.6</v>
      </c>
      <c r="H56" s="240">
        <v>2.9</v>
      </c>
      <c r="I56" s="240">
        <v>2.2999999999999998</v>
      </c>
      <c r="J56" s="240">
        <v>3</v>
      </c>
      <c r="K56" s="240">
        <v>1.3</v>
      </c>
      <c r="L56" s="240">
        <v>0.7</v>
      </c>
      <c r="M56" s="240">
        <v>0.3</v>
      </c>
      <c r="N56" s="240">
        <v>3.8</v>
      </c>
      <c r="O56" s="285">
        <v>0.2</v>
      </c>
      <c r="P56" s="189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</row>
    <row r="57" spans="1:29" ht="15">
      <c r="A57" s="164" t="s">
        <v>142</v>
      </c>
      <c r="B57" s="270">
        <v>0.7</v>
      </c>
      <c r="C57" s="190">
        <v>0.48099190258260288</v>
      </c>
      <c r="D57" s="190">
        <v>0.53141388931771472</v>
      </c>
      <c r="E57" s="205">
        <v>0</v>
      </c>
      <c r="F57" s="208">
        <v>1.0375399999999999</v>
      </c>
      <c r="G57" s="208">
        <v>0.3</v>
      </c>
      <c r="H57" s="208">
        <v>0.6</v>
      </c>
      <c r="I57" s="208">
        <v>0.7</v>
      </c>
      <c r="J57" s="208">
        <v>0.7</v>
      </c>
      <c r="K57" s="208">
        <v>0.5</v>
      </c>
      <c r="L57" s="208">
        <v>0.2</v>
      </c>
      <c r="M57" s="208">
        <v>0.1</v>
      </c>
      <c r="N57" s="208">
        <v>0.8</v>
      </c>
      <c r="O57" s="218">
        <v>0.1</v>
      </c>
      <c r="P57" s="189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</row>
    <row r="58" spans="1:29" ht="15">
      <c r="A58" s="164" t="s">
        <v>144</v>
      </c>
      <c r="B58" s="270">
        <v>0.5</v>
      </c>
      <c r="C58" s="190">
        <v>0.47984101437483362</v>
      </c>
      <c r="D58" s="190">
        <v>0.59728139476539621</v>
      </c>
      <c r="E58" s="205">
        <v>0</v>
      </c>
      <c r="F58" s="208">
        <v>0.79681279999999999</v>
      </c>
      <c r="G58" s="208">
        <v>0.1</v>
      </c>
      <c r="H58" s="208">
        <v>0.8</v>
      </c>
      <c r="I58" s="208">
        <v>0.2</v>
      </c>
      <c r="J58" s="208">
        <v>0.6</v>
      </c>
      <c r="K58" s="208">
        <v>1.2</v>
      </c>
      <c r="L58" s="208">
        <v>0.7</v>
      </c>
      <c r="M58" s="208">
        <v>0</v>
      </c>
      <c r="N58" s="208">
        <v>0.5</v>
      </c>
      <c r="O58" s="218">
        <v>0</v>
      </c>
      <c r="P58" s="189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</row>
    <row r="59" spans="1:29" ht="15">
      <c r="A59" s="164" t="s">
        <v>136</v>
      </c>
      <c r="B59" s="270">
        <v>0.2</v>
      </c>
      <c r="C59" s="190">
        <v>0.12197129882344525</v>
      </c>
      <c r="D59" s="190">
        <v>0.13021053588223722</v>
      </c>
      <c r="E59" s="205">
        <v>0</v>
      </c>
      <c r="F59" s="208">
        <v>0.2945508</v>
      </c>
      <c r="G59" s="208">
        <v>0.1</v>
      </c>
      <c r="H59" s="208">
        <v>0.2</v>
      </c>
      <c r="I59" s="208">
        <v>0.2</v>
      </c>
      <c r="J59" s="208">
        <v>0.2</v>
      </c>
      <c r="K59" s="208">
        <v>0.1</v>
      </c>
      <c r="L59" s="208">
        <v>0</v>
      </c>
      <c r="M59" s="208">
        <v>0</v>
      </c>
      <c r="N59" s="208">
        <v>0.3</v>
      </c>
      <c r="O59" s="218">
        <v>0</v>
      </c>
      <c r="P59" s="189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</row>
    <row r="60" spans="1:29" ht="15">
      <c r="A60" s="164" t="s">
        <v>137</v>
      </c>
      <c r="B60" s="270">
        <v>1.5</v>
      </c>
      <c r="C60" s="190">
        <v>1.1606562606583954</v>
      </c>
      <c r="D60" s="190">
        <v>1.2324802272577526</v>
      </c>
      <c r="E60" s="205">
        <v>0.1</v>
      </c>
      <c r="F60" s="208">
        <v>1.5763769999999999</v>
      </c>
      <c r="G60" s="208">
        <v>0.9</v>
      </c>
      <c r="H60" s="208">
        <v>1.3</v>
      </c>
      <c r="I60" s="208">
        <v>1.4</v>
      </c>
      <c r="J60" s="208">
        <v>1.7</v>
      </c>
      <c r="K60" s="208">
        <v>1</v>
      </c>
      <c r="L60" s="208">
        <v>0.8</v>
      </c>
      <c r="M60" s="208">
        <v>0.3</v>
      </c>
      <c r="N60" s="208">
        <v>2.4</v>
      </c>
      <c r="O60" s="218">
        <v>0.2</v>
      </c>
      <c r="P60" s="189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</row>
    <row r="61" spans="1:29" ht="15">
      <c r="A61" s="164" t="s">
        <v>138</v>
      </c>
      <c r="B61" s="270">
        <v>1.2</v>
      </c>
      <c r="C61" s="190">
        <v>0.81653967771035141</v>
      </c>
      <c r="D61" s="190">
        <v>0.90354066796284438</v>
      </c>
      <c r="E61" s="205">
        <v>0</v>
      </c>
      <c r="F61" s="208">
        <v>1.8762559999999999</v>
      </c>
      <c r="G61" s="208">
        <v>0.4</v>
      </c>
      <c r="H61" s="208">
        <v>1.3</v>
      </c>
      <c r="I61" s="208">
        <v>0.9</v>
      </c>
      <c r="J61" s="208">
        <v>0.6</v>
      </c>
      <c r="K61" s="208">
        <v>1.2</v>
      </c>
      <c r="L61" s="208">
        <v>0.7</v>
      </c>
      <c r="M61" s="208">
        <v>0.2</v>
      </c>
      <c r="N61" s="208">
        <v>1.4</v>
      </c>
      <c r="O61" s="218">
        <v>0.2</v>
      </c>
      <c r="P61" s="189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</row>
    <row r="62" spans="1:29" ht="15">
      <c r="A62" s="164" t="s">
        <v>139</v>
      </c>
      <c r="B62" s="270">
        <v>1.4</v>
      </c>
      <c r="C62" s="190">
        <v>0.95148960957969064</v>
      </c>
      <c r="D62" s="190">
        <v>1.1089561079089167</v>
      </c>
      <c r="E62" s="205">
        <v>0</v>
      </c>
      <c r="F62" s="208">
        <v>1.842665</v>
      </c>
      <c r="G62" s="208">
        <v>0.5</v>
      </c>
      <c r="H62" s="208">
        <v>0.4</v>
      </c>
      <c r="I62" s="208">
        <v>1.9</v>
      </c>
      <c r="J62" s="208">
        <v>2</v>
      </c>
      <c r="K62" s="208">
        <v>0.7</v>
      </c>
      <c r="L62" s="208">
        <v>0.6</v>
      </c>
      <c r="M62" s="208">
        <v>0.4</v>
      </c>
      <c r="N62" s="208">
        <v>1.2</v>
      </c>
      <c r="O62" s="218">
        <v>0</v>
      </c>
      <c r="P62" s="189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</row>
    <row r="63" spans="1:29" ht="15">
      <c r="A63" s="164" t="s">
        <v>63</v>
      </c>
      <c r="B63" s="270">
        <v>2.1</v>
      </c>
      <c r="C63" s="190">
        <v>1.1305897528813009</v>
      </c>
      <c r="D63" s="190">
        <v>1.2889576619519278</v>
      </c>
      <c r="E63" s="205">
        <v>0</v>
      </c>
      <c r="F63" s="208">
        <v>1.927195</v>
      </c>
      <c r="G63" s="208">
        <v>0.7</v>
      </c>
      <c r="H63" s="208">
        <v>1.4</v>
      </c>
      <c r="I63" s="208">
        <v>1.3</v>
      </c>
      <c r="J63" s="208">
        <v>1.4</v>
      </c>
      <c r="K63" s="208">
        <v>1.5</v>
      </c>
      <c r="L63" s="208">
        <v>1.3</v>
      </c>
      <c r="M63" s="208">
        <v>0.3</v>
      </c>
      <c r="N63" s="208">
        <v>1.8</v>
      </c>
      <c r="O63" s="218">
        <v>0</v>
      </c>
      <c r="P63" s="189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</row>
    <row r="64" spans="1:29" ht="15">
      <c r="A64" s="166" t="s">
        <v>148</v>
      </c>
      <c r="B64" s="186">
        <v>8.3000000000000007</v>
      </c>
      <c r="C64" s="190">
        <v>6.6452859767645354</v>
      </c>
      <c r="D64" s="190">
        <v>7.3696062747313977</v>
      </c>
      <c r="E64" s="205">
        <v>0</v>
      </c>
      <c r="F64" s="208">
        <v>10.32746</v>
      </c>
      <c r="G64" s="208">
        <v>3.4</v>
      </c>
      <c r="H64" s="208">
        <v>11.7</v>
      </c>
      <c r="I64" s="208">
        <v>8.9</v>
      </c>
      <c r="J64" s="208">
        <v>7.1</v>
      </c>
      <c r="K64" s="208">
        <v>7.1</v>
      </c>
      <c r="L64" s="208">
        <v>3.8</v>
      </c>
      <c r="M64" s="208">
        <v>3.4</v>
      </c>
      <c r="N64" s="208">
        <v>10.5</v>
      </c>
      <c r="O64" s="218">
        <v>0.2</v>
      </c>
      <c r="P64" s="189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</row>
    <row r="65" spans="1:29" ht="15">
      <c r="A65" s="164" t="s">
        <v>149</v>
      </c>
      <c r="B65" s="270">
        <v>2</v>
      </c>
      <c r="C65" s="190">
        <v>1.2150975333665603</v>
      </c>
      <c r="D65" s="190">
        <v>1.3454379552069209</v>
      </c>
      <c r="E65" s="205">
        <v>0.1</v>
      </c>
      <c r="F65" s="208">
        <v>2.1038009999999998</v>
      </c>
      <c r="G65" s="208">
        <v>1</v>
      </c>
      <c r="H65" s="208">
        <v>1.6</v>
      </c>
      <c r="I65" s="208">
        <v>1.3</v>
      </c>
      <c r="J65" s="208">
        <v>1.6</v>
      </c>
      <c r="K65" s="208">
        <v>1.4</v>
      </c>
      <c r="L65" s="208">
        <v>0.7</v>
      </c>
      <c r="M65" s="208">
        <v>0.4</v>
      </c>
      <c r="N65" s="208">
        <v>2</v>
      </c>
      <c r="O65" s="218">
        <v>0.2</v>
      </c>
      <c r="P65" s="189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29" ht="15">
      <c r="A66" s="164" t="s">
        <v>150</v>
      </c>
      <c r="B66" s="270">
        <v>2</v>
      </c>
      <c r="C66" s="190">
        <v>1.4256455725289958</v>
      </c>
      <c r="D66" s="190">
        <v>1.5473140032739114</v>
      </c>
      <c r="E66" s="205">
        <v>0</v>
      </c>
      <c r="F66" s="208">
        <v>2.5155889999999999</v>
      </c>
      <c r="G66" s="208">
        <v>0.9</v>
      </c>
      <c r="H66" s="208">
        <v>2.2000000000000002</v>
      </c>
      <c r="I66" s="208">
        <v>1.8</v>
      </c>
      <c r="J66" s="208">
        <v>1.9</v>
      </c>
      <c r="K66" s="208">
        <v>1.5</v>
      </c>
      <c r="L66" s="208">
        <v>0.7</v>
      </c>
      <c r="M66" s="208">
        <v>0.5</v>
      </c>
      <c r="N66" s="208">
        <v>2.7</v>
      </c>
      <c r="O66" s="218">
        <v>0.2</v>
      </c>
      <c r="P66" s="189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29" ht="15">
      <c r="A67" s="166" t="s">
        <v>151</v>
      </c>
      <c r="B67" s="186">
        <v>0.9</v>
      </c>
      <c r="C67" s="190">
        <v>0.56019317461557971</v>
      </c>
      <c r="D67" s="190">
        <v>0.60244957186234349</v>
      </c>
      <c r="E67" s="205">
        <v>0</v>
      </c>
      <c r="F67" s="208">
        <v>0.80414019999999997</v>
      </c>
      <c r="G67" s="208">
        <v>0.6</v>
      </c>
      <c r="H67" s="208">
        <v>0.5</v>
      </c>
      <c r="I67" s="208">
        <v>0.5</v>
      </c>
      <c r="J67" s="208">
        <v>0.9</v>
      </c>
      <c r="K67" s="208">
        <v>0.6</v>
      </c>
      <c r="L67" s="208">
        <v>0.2</v>
      </c>
      <c r="M67" s="208">
        <v>0.2</v>
      </c>
      <c r="N67" s="208">
        <v>1</v>
      </c>
      <c r="O67" s="218">
        <v>0.1</v>
      </c>
      <c r="P67" s="189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1:29" ht="15">
      <c r="A68" s="166" t="s">
        <v>152</v>
      </c>
      <c r="B68" s="186">
        <v>3.6</v>
      </c>
      <c r="C68" s="190">
        <v>2.3403926838766163</v>
      </c>
      <c r="D68" s="190">
        <v>2.652422707521731</v>
      </c>
      <c r="E68" s="205">
        <v>0.1</v>
      </c>
      <c r="F68" s="208">
        <v>4.4760939999999998</v>
      </c>
      <c r="G68" s="208">
        <v>1.5</v>
      </c>
      <c r="H68" s="208">
        <v>3.5</v>
      </c>
      <c r="I68" s="208">
        <v>2.7</v>
      </c>
      <c r="J68" s="208">
        <v>2.8</v>
      </c>
      <c r="K68" s="208">
        <v>2.7</v>
      </c>
      <c r="L68" s="208">
        <v>1.6</v>
      </c>
      <c r="M68" s="208">
        <v>0.7</v>
      </c>
      <c r="N68" s="208">
        <v>3.7</v>
      </c>
      <c r="O68" s="218">
        <v>0.1</v>
      </c>
      <c r="P68" s="189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</row>
    <row r="69" spans="1:29" ht="15">
      <c r="A69" s="166" t="s">
        <v>153</v>
      </c>
      <c r="B69" s="186">
        <v>0.7</v>
      </c>
      <c r="C69" s="190">
        <v>0.40103363800105041</v>
      </c>
      <c r="D69" s="190">
        <v>0.42383070899188696</v>
      </c>
      <c r="E69" s="205">
        <v>0</v>
      </c>
      <c r="F69" s="208">
        <v>0.68206100000000003</v>
      </c>
      <c r="G69" s="208">
        <v>0.3</v>
      </c>
      <c r="H69" s="208">
        <v>0.4</v>
      </c>
      <c r="I69" s="208">
        <v>0.4</v>
      </c>
      <c r="J69" s="208">
        <v>0.7</v>
      </c>
      <c r="K69" s="208">
        <v>0.4</v>
      </c>
      <c r="L69" s="208">
        <v>0.1</v>
      </c>
      <c r="M69" s="208">
        <v>0.1</v>
      </c>
      <c r="N69" s="208">
        <v>0.9</v>
      </c>
      <c r="O69" s="218">
        <v>0</v>
      </c>
      <c r="P69" s="189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</row>
    <row r="70" spans="1:29" ht="15.75" thickBot="1">
      <c r="A70" s="169" t="s">
        <v>154</v>
      </c>
      <c r="B70" s="188">
        <v>4.5</v>
      </c>
      <c r="C70" s="190">
        <v>3.2624350123270234</v>
      </c>
      <c r="D70" s="190">
        <v>3.6194501905080787</v>
      </c>
      <c r="E70" s="201">
        <v>0</v>
      </c>
      <c r="F70" s="202">
        <v>5.8993019999999996</v>
      </c>
      <c r="G70" s="202">
        <v>1.9</v>
      </c>
      <c r="H70" s="202">
        <v>5.9</v>
      </c>
      <c r="I70" s="202">
        <v>4.0999999999999996</v>
      </c>
      <c r="J70" s="202">
        <v>4.0999999999999996</v>
      </c>
      <c r="K70" s="202">
        <v>3.5</v>
      </c>
      <c r="L70" s="202">
        <v>1.9</v>
      </c>
      <c r="M70" s="202">
        <v>1.1000000000000001</v>
      </c>
      <c r="N70" s="202">
        <v>5.7</v>
      </c>
      <c r="O70" s="219">
        <v>0.2</v>
      </c>
      <c r="P70" s="189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</row>
    <row r="71" spans="1:29" ht="15.75" thickBot="1">
      <c r="A71" s="156" t="s">
        <v>155</v>
      </c>
      <c r="B71" s="228"/>
      <c r="C71" s="229"/>
      <c r="D71" s="229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316"/>
      <c r="P71" s="189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</row>
    <row r="72" spans="1:29" ht="15">
      <c r="A72" s="170" t="s">
        <v>135</v>
      </c>
      <c r="B72" s="187">
        <v>7.5</v>
      </c>
      <c r="C72" s="190">
        <v>4.1698606600739501</v>
      </c>
      <c r="D72" s="190">
        <v>4.8807288911872915</v>
      </c>
      <c r="E72" s="238">
        <v>2.4</v>
      </c>
      <c r="F72" s="240">
        <v>7</v>
      </c>
      <c r="G72" s="240">
        <v>3.5</v>
      </c>
      <c r="H72" s="240">
        <v>6.9</v>
      </c>
      <c r="I72" s="240">
        <v>6</v>
      </c>
      <c r="J72" s="240">
        <v>5</v>
      </c>
      <c r="K72" s="240">
        <v>4.4000000000000004</v>
      </c>
      <c r="L72" s="240">
        <v>3.8</v>
      </c>
      <c r="M72" s="240">
        <v>1.6</v>
      </c>
      <c r="N72" s="240">
        <v>4.2</v>
      </c>
      <c r="O72" s="285">
        <v>1.1000000000000001</v>
      </c>
      <c r="P72" s="189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</row>
    <row r="73" spans="1:29" ht="15">
      <c r="A73" s="166" t="s">
        <v>142</v>
      </c>
      <c r="B73" s="186">
        <v>1.3</v>
      </c>
      <c r="C73" s="190">
        <v>0.74850189664534994</v>
      </c>
      <c r="D73" s="190">
        <v>0.88086170215617599</v>
      </c>
      <c r="E73" s="205">
        <v>0.2</v>
      </c>
      <c r="F73" s="208">
        <v>1.4</v>
      </c>
      <c r="G73" s="208">
        <v>0.2</v>
      </c>
      <c r="H73" s="208">
        <v>1.2</v>
      </c>
      <c r="I73" s="208">
        <v>0.9</v>
      </c>
      <c r="J73" s="208">
        <v>1.2</v>
      </c>
      <c r="K73" s="208">
        <v>1.6</v>
      </c>
      <c r="L73" s="208">
        <v>0.3</v>
      </c>
      <c r="M73" s="208">
        <v>0.4</v>
      </c>
      <c r="N73" s="208">
        <v>0.7</v>
      </c>
      <c r="O73" s="218">
        <v>0.1</v>
      </c>
      <c r="P73" s="189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</row>
    <row r="74" spans="1:29" ht="15">
      <c r="A74" s="166" t="s">
        <v>144</v>
      </c>
      <c r="B74" s="186">
        <v>1.1000000000000001</v>
      </c>
      <c r="C74" s="190">
        <v>0.7395858087971231</v>
      </c>
      <c r="D74" s="190">
        <v>0.69132073099848335</v>
      </c>
      <c r="E74" s="205">
        <v>0.4</v>
      </c>
      <c r="F74" s="208">
        <v>0.3</v>
      </c>
      <c r="G74" s="208">
        <v>0</v>
      </c>
      <c r="H74" s="208">
        <v>0.9</v>
      </c>
      <c r="I74" s="208">
        <v>0.9</v>
      </c>
      <c r="J74" s="208">
        <v>0.7</v>
      </c>
      <c r="K74" s="208">
        <v>1.5</v>
      </c>
      <c r="L74" s="208">
        <v>0.8</v>
      </c>
      <c r="M74" s="208">
        <v>0.3</v>
      </c>
      <c r="N74" s="208">
        <v>2.2999999999999998</v>
      </c>
      <c r="O74" s="218">
        <v>0</v>
      </c>
      <c r="P74" s="189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 ht="15">
      <c r="A75" s="166" t="s">
        <v>136</v>
      </c>
      <c r="B75" s="186">
        <v>0.5</v>
      </c>
      <c r="C75" s="190">
        <v>0.15157338817024069</v>
      </c>
      <c r="D75" s="190">
        <v>0.19591340873408092</v>
      </c>
      <c r="E75" s="205">
        <v>0.2</v>
      </c>
      <c r="F75" s="208">
        <v>0.2</v>
      </c>
      <c r="G75" s="208">
        <v>0</v>
      </c>
      <c r="H75" s="208">
        <v>0.3</v>
      </c>
      <c r="I75" s="208">
        <v>0.2</v>
      </c>
      <c r="J75" s="208">
        <v>0.3</v>
      </c>
      <c r="K75" s="208">
        <v>0.4</v>
      </c>
      <c r="L75" s="208">
        <v>0</v>
      </c>
      <c r="M75" s="208">
        <v>0</v>
      </c>
      <c r="N75" s="208">
        <v>0.1</v>
      </c>
      <c r="O75" s="218">
        <v>0</v>
      </c>
      <c r="P75" s="189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ht="15">
      <c r="A76" s="166" t="s">
        <v>137</v>
      </c>
      <c r="B76" s="186">
        <v>3.4</v>
      </c>
      <c r="C76" s="190">
        <v>2.1750178183795854</v>
      </c>
      <c r="D76" s="190">
        <v>2.5206769832135523</v>
      </c>
      <c r="E76" s="205">
        <v>1.2</v>
      </c>
      <c r="F76" s="208">
        <v>3.6</v>
      </c>
      <c r="G76" s="208">
        <v>1.9</v>
      </c>
      <c r="H76" s="208">
        <v>4</v>
      </c>
      <c r="I76" s="208">
        <v>2.2999999999999998</v>
      </c>
      <c r="J76" s="208">
        <v>2.8</v>
      </c>
      <c r="K76" s="208">
        <v>2.7</v>
      </c>
      <c r="L76" s="208">
        <v>1.8</v>
      </c>
      <c r="M76" s="208">
        <v>0.9</v>
      </c>
      <c r="N76" s="208">
        <v>2.5</v>
      </c>
      <c r="O76" s="218">
        <v>0.4</v>
      </c>
      <c r="P76" s="189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</row>
    <row r="77" spans="1:29" ht="15">
      <c r="A77" s="166" t="s">
        <v>138</v>
      </c>
      <c r="B77" s="186">
        <v>2.2000000000000002</v>
      </c>
      <c r="C77" s="190">
        <v>1.1697908818053071</v>
      </c>
      <c r="D77" s="190">
        <v>1.3179561225234213</v>
      </c>
      <c r="E77" s="205">
        <v>0.2</v>
      </c>
      <c r="F77" s="208">
        <v>2.2999999999999998</v>
      </c>
      <c r="G77" s="208">
        <v>0.6</v>
      </c>
      <c r="H77" s="208">
        <v>1.7</v>
      </c>
      <c r="I77" s="208">
        <v>1.3</v>
      </c>
      <c r="J77" s="208">
        <v>1.4</v>
      </c>
      <c r="K77" s="208">
        <v>2.4</v>
      </c>
      <c r="L77" s="208">
        <v>0.7</v>
      </c>
      <c r="M77" s="208">
        <v>0.5</v>
      </c>
      <c r="N77" s="208">
        <v>1.7</v>
      </c>
      <c r="O77" s="218">
        <v>0.1</v>
      </c>
      <c r="P77" s="189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</row>
    <row r="78" spans="1:29" ht="15">
      <c r="A78" s="166" t="s">
        <v>139</v>
      </c>
      <c r="B78" s="186">
        <v>2.7</v>
      </c>
      <c r="C78" s="190">
        <v>1.8278749609927691</v>
      </c>
      <c r="D78" s="190">
        <v>2.0424947380317242</v>
      </c>
      <c r="E78" s="205">
        <v>0.4</v>
      </c>
      <c r="F78" s="208">
        <v>2.2999999999999998</v>
      </c>
      <c r="G78" s="208">
        <v>0.9</v>
      </c>
      <c r="H78" s="208">
        <v>3.4</v>
      </c>
      <c r="I78" s="208">
        <v>2.1</v>
      </c>
      <c r="J78" s="208">
        <v>2.2000000000000002</v>
      </c>
      <c r="K78" s="208">
        <v>3</v>
      </c>
      <c r="L78" s="208">
        <v>2</v>
      </c>
      <c r="M78" s="208">
        <v>0.7</v>
      </c>
      <c r="N78" s="208">
        <v>1.7</v>
      </c>
      <c r="O78" s="218">
        <v>1.4</v>
      </c>
      <c r="P78" s="189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</row>
    <row r="79" spans="1:29" ht="15">
      <c r="A79" s="166" t="s">
        <v>63</v>
      </c>
      <c r="B79" s="186">
        <v>4.5</v>
      </c>
      <c r="C79" s="190">
        <v>2.6552304561385034</v>
      </c>
      <c r="D79" s="190">
        <v>3.0421361868507861</v>
      </c>
      <c r="E79" s="205">
        <v>0.8</v>
      </c>
      <c r="F79" s="208">
        <v>4.4000000000000004</v>
      </c>
      <c r="G79" s="208">
        <v>2.1</v>
      </c>
      <c r="H79" s="208">
        <v>4.5</v>
      </c>
      <c r="I79" s="208">
        <v>2.7</v>
      </c>
      <c r="J79" s="208">
        <v>3.3</v>
      </c>
      <c r="K79" s="208">
        <v>4.2</v>
      </c>
      <c r="L79" s="208">
        <v>2.4</v>
      </c>
      <c r="M79" s="208">
        <v>1</v>
      </c>
      <c r="N79" s="208">
        <v>3</v>
      </c>
      <c r="O79" s="218">
        <v>0.9</v>
      </c>
      <c r="P79" s="189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</row>
    <row r="80" spans="1:29" ht="15">
      <c r="A80" s="166" t="s">
        <v>148</v>
      </c>
      <c r="B80" s="186">
        <v>15.1</v>
      </c>
      <c r="C80" s="190">
        <v>11.43475378950218</v>
      </c>
      <c r="D80" s="190">
        <v>12.631991886922085</v>
      </c>
      <c r="E80" s="205">
        <v>4.4000000000000004</v>
      </c>
      <c r="F80" s="208">
        <v>25.5</v>
      </c>
      <c r="G80" s="208">
        <v>8.9</v>
      </c>
      <c r="H80" s="208">
        <v>13.7</v>
      </c>
      <c r="I80" s="208">
        <v>15.4</v>
      </c>
      <c r="J80" s="208">
        <v>12.1</v>
      </c>
      <c r="K80" s="208">
        <v>12.1</v>
      </c>
      <c r="L80" s="208">
        <v>8.8000000000000007</v>
      </c>
      <c r="M80" s="208">
        <v>5.4</v>
      </c>
      <c r="N80" s="208">
        <v>14</v>
      </c>
      <c r="O80" s="218">
        <v>5.3</v>
      </c>
      <c r="P80" s="189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</row>
    <row r="81" spans="1:29" ht="15">
      <c r="A81" s="166" t="s">
        <v>149</v>
      </c>
      <c r="B81" s="186">
        <v>4.2</v>
      </c>
      <c r="C81" s="190">
        <v>2.3955738904315691</v>
      </c>
      <c r="D81" s="190">
        <v>2.7329417817763035</v>
      </c>
      <c r="E81" s="205">
        <v>1.2</v>
      </c>
      <c r="F81" s="208">
        <v>4.2</v>
      </c>
      <c r="G81" s="208">
        <v>2.1</v>
      </c>
      <c r="H81" s="208">
        <v>3.6</v>
      </c>
      <c r="I81" s="208">
        <v>2.9</v>
      </c>
      <c r="J81" s="208">
        <v>2.8</v>
      </c>
      <c r="K81" s="208">
        <v>3.1</v>
      </c>
      <c r="L81" s="208">
        <v>1.9</v>
      </c>
      <c r="M81" s="208">
        <v>1.1000000000000001</v>
      </c>
      <c r="N81" s="208">
        <v>2.6</v>
      </c>
      <c r="O81" s="218">
        <v>0.8</v>
      </c>
      <c r="P81" s="189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</row>
    <row r="82" spans="1:29" ht="15">
      <c r="A82" s="166" t="s">
        <v>150</v>
      </c>
      <c r="B82" s="186">
        <v>4</v>
      </c>
      <c r="C82" s="190">
        <v>2.6215875018376114</v>
      </c>
      <c r="D82" s="190">
        <v>2.9586585475683442</v>
      </c>
      <c r="E82" s="205">
        <v>1.1000000000000001</v>
      </c>
      <c r="F82" s="208">
        <v>4.7</v>
      </c>
      <c r="G82" s="208">
        <v>2</v>
      </c>
      <c r="H82" s="208">
        <v>4.0999999999999996</v>
      </c>
      <c r="I82" s="208">
        <v>3</v>
      </c>
      <c r="J82" s="208">
        <v>3.2</v>
      </c>
      <c r="K82" s="208">
        <v>3.6</v>
      </c>
      <c r="L82" s="208">
        <v>1.9</v>
      </c>
      <c r="M82" s="208">
        <v>1.2</v>
      </c>
      <c r="N82" s="208">
        <v>3.2</v>
      </c>
      <c r="O82" s="218">
        <v>0.8</v>
      </c>
      <c r="P82" s="189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</row>
    <row r="83" spans="1:29" ht="15">
      <c r="A83" s="166" t="s">
        <v>151</v>
      </c>
      <c r="B83" s="186">
        <v>2.2999999999999998</v>
      </c>
      <c r="C83" s="190">
        <v>1.2918218878212777</v>
      </c>
      <c r="D83" s="190">
        <v>1.3613417115513284</v>
      </c>
      <c r="E83" s="205">
        <v>0.7</v>
      </c>
      <c r="F83" s="208">
        <v>1.9</v>
      </c>
      <c r="G83" s="208">
        <v>1.3</v>
      </c>
      <c r="H83" s="208">
        <v>1.5</v>
      </c>
      <c r="I83" s="208">
        <v>1.4</v>
      </c>
      <c r="J83" s="208">
        <v>1.4</v>
      </c>
      <c r="K83" s="208">
        <v>1.6</v>
      </c>
      <c r="L83" s="208">
        <v>1.1000000000000001</v>
      </c>
      <c r="M83" s="208">
        <v>0.6</v>
      </c>
      <c r="N83" s="208">
        <v>1.2</v>
      </c>
      <c r="O83" s="218">
        <v>1.5</v>
      </c>
      <c r="P83" s="189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</row>
    <row r="84" spans="1:29" ht="15">
      <c r="A84" s="166" t="s">
        <v>152</v>
      </c>
      <c r="B84" s="186">
        <v>7.4</v>
      </c>
      <c r="C84" s="190">
        <v>4.287006477721647</v>
      </c>
      <c r="D84" s="190">
        <v>4.9382439910734668</v>
      </c>
      <c r="E84" s="205">
        <v>2.7</v>
      </c>
      <c r="F84" s="208">
        <v>8.4</v>
      </c>
      <c r="G84" s="208">
        <v>3.8</v>
      </c>
      <c r="H84" s="208">
        <v>7.5</v>
      </c>
      <c r="I84" s="208">
        <v>5.4</v>
      </c>
      <c r="J84" s="208">
        <v>5.4</v>
      </c>
      <c r="K84" s="208">
        <v>5.6</v>
      </c>
      <c r="L84" s="208">
        <v>0.7</v>
      </c>
      <c r="M84" s="208">
        <v>2</v>
      </c>
      <c r="N84" s="208">
        <v>5</v>
      </c>
      <c r="O84" s="218">
        <v>0.7</v>
      </c>
      <c r="P84" s="189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</row>
    <row r="85" spans="1:29" ht="15">
      <c r="A85" s="166" t="s">
        <v>153</v>
      </c>
      <c r="B85" s="186">
        <v>1.5</v>
      </c>
      <c r="C85" s="190">
        <v>1.2588175155430166</v>
      </c>
      <c r="D85" s="190">
        <v>1.3352146350527498</v>
      </c>
      <c r="E85" s="205">
        <v>0.7</v>
      </c>
      <c r="F85" s="208">
        <v>1.5</v>
      </c>
      <c r="G85" s="208">
        <v>0.7</v>
      </c>
      <c r="H85" s="208">
        <v>1.2</v>
      </c>
      <c r="I85" s="208">
        <v>0.8</v>
      </c>
      <c r="J85" s="208">
        <v>1.1000000000000001</v>
      </c>
      <c r="K85" s="208">
        <v>1.2</v>
      </c>
      <c r="L85" s="208">
        <v>3.5</v>
      </c>
      <c r="M85" s="208">
        <v>0.3</v>
      </c>
      <c r="N85" s="208">
        <v>0.9</v>
      </c>
      <c r="O85" s="218">
        <v>2</v>
      </c>
      <c r="P85" s="189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</row>
    <row r="86" spans="1:29" ht="15.75" thickBot="1">
      <c r="A86" s="169" t="s">
        <v>154</v>
      </c>
      <c r="B86" s="188">
        <v>8.6999999999999993</v>
      </c>
      <c r="C86" s="190">
        <v>5.8869076222448511</v>
      </c>
      <c r="D86" s="190">
        <v>6.7243859633388254</v>
      </c>
      <c r="E86" s="201">
        <v>2.2999999999999998</v>
      </c>
      <c r="F86" s="202">
        <v>10.7</v>
      </c>
      <c r="G86" s="202">
        <v>4.5</v>
      </c>
      <c r="H86" s="202">
        <v>9.9</v>
      </c>
      <c r="I86" s="202">
        <v>6.7</v>
      </c>
      <c r="J86" s="202">
        <v>7.1</v>
      </c>
      <c r="K86" s="202">
        <v>8.1999999999999993</v>
      </c>
      <c r="L86" s="202">
        <v>4.4000000000000004</v>
      </c>
      <c r="M86" s="202">
        <v>2.8</v>
      </c>
      <c r="N86" s="202">
        <v>7.2</v>
      </c>
      <c r="O86" s="219">
        <v>0.9</v>
      </c>
      <c r="P86" s="189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</row>
    <row r="87" spans="1:29" ht="15.75" thickBot="1">
      <c r="A87" s="156" t="s">
        <v>156</v>
      </c>
      <c r="B87" s="228"/>
      <c r="C87" s="229"/>
      <c r="D87" s="229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315"/>
      <c r="P87" s="189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</row>
    <row r="88" spans="1:29" ht="15">
      <c r="A88" s="163" t="s">
        <v>135</v>
      </c>
      <c r="B88" s="269">
        <v>68.635659827125551</v>
      </c>
      <c r="C88" s="190">
        <v>70.122274883767673</v>
      </c>
      <c r="D88" s="190">
        <v>69.304635238622652</v>
      </c>
      <c r="E88" s="238">
        <v>70.400000000000006</v>
      </c>
      <c r="F88" s="240">
        <v>63.1</v>
      </c>
      <c r="G88" s="240">
        <v>66</v>
      </c>
      <c r="H88" s="240">
        <v>73.400000000000006</v>
      </c>
      <c r="I88" s="240">
        <v>71.8</v>
      </c>
      <c r="J88" s="240">
        <v>71.5</v>
      </c>
      <c r="K88" s="240">
        <v>67</v>
      </c>
      <c r="L88" s="240">
        <v>71.3</v>
      </c>
      <c r="M88" s="240">
        <v>70.8</v>
      </c>
      <c r="N88" s="240">
        <v>73</v>
      </c>
      <c r="O88" s="285">
        <v>73.099999999999994</v>
      </c>
      <c r="P88" s="189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</row>
    <row r="89" spans="1:29" ht="15">
      <c r="A89" s="164" t="s">
        <v>142</v>
      </c>
      <c r="B89" s="270">
        <v>96.703328189239485</v>
      </c>
      <c r="C89" s="190">
        <v>97.142161976321546</v>
      </c>
      <c r="D89" s="190">
        <v>96.630257798179002</v>
      </c>
      <c r="E89" s="205">
        <v>97.6</v>
      </c>
      <c r="F89" s="208">
        <v>94.4</v>
      </c>
      <c r="G89" s="208">
        <v>98.1</v>
      </c>
      <c r="H89" s="208">
        <v>96.4</v>
      </c>
      <c r="I89" s="208">
        <v>97.4</v>
      </c>
      <c r="J89" s="208">
        <v>96</v>
      </c>
      <c r="K89" s="208">
        <v>94.7</v>
      </c>
      <c r="L89" s="208">
        <v>98.5</v>
      </c>
      <c r="M89" s="208">
        <v>98.5</v>
      </c>
      <c r="N89" s="208">
        <v>97.8</v>
      </c>
      <c r="O89" s="218">
        <v>99.2</v>
      </c>
      <c r="P89" s="189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</row>
    <row r="90" spans="1:29" ht="15">
      <c r="A90" s="166" t="s">
        <v>143</v>
      </c>
      <c r="B90" s="186">
        <v>99.585899101203097</v>
      </c>
      <c r="C90" s="190">
        <v>98.9472390831463</v>
      </c>
      <c r="D90" s="190">
        <v>98.627453739326157</v>
      </c>
      <c r="E90" s="205">
        <v>99.7</v>
      </c>
      <c r="F90" s="208">
        <v>97.3</v>
      </c>
      <c r="G90" s="208">
        <v>99.8</v>
      </c>
      <c r="H90" s="208">
        <v>97.8</v>
      </c>
      <c r="I90" s="208">
        <v>100</v>
      </c>
      <c r="J90" s="208">
        <v>95.1</v>
      </c>
      <c r="K90" s="208">
        <v>99.4</v>
      </c>
      <c r="L90" s="208">
        <v>100</v>
      </c>
      <c r="M90" s="208">
        <v>100</v>
      </c>
      <c r="N90" s="208">
        <v>99.4</v>
      </c>
      <c r="O90" s="218">
        <v>100</v>
      </c>
      <c r="P90" s="189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</row>
    <row r="91" spans="1:29" ht="15">
      <c r="A91" s="164" t="s">
        <v>144</v>
      </c>
      <c r="B91" s="270">
        <v>95.833625793410917</v>
      </c>
      <c r="C91" s="190">
        <v>96.834469135949163</v>
      </c>
      <c r="D91" s="190">
        <v>96.237334086320345</v>
      </c>
      <c r="E91" s="205">
        <v>98.8</v>
      </c>
      <c r="F91" s="208">
        <v>95.2</v>
      </c>
      <c r="G91" s="208">
        <v>94.8</v>
      </c>
      <c r="H91" s="208">
        <v>95.5</v>
      </c>
      <c r="I91" s="208">
        <v>96.5</v>
      </c>
      <c r="J91" s="208">
        <v>96.6</v>
      </c>
      <c r="K91" s="208">
        <v>94.2</v>
      </c>
      <c r="L91" s="208">
        <v>98.4</v>
      </c>
      <c r="M91" s="208">
        <v>98.8</v>
      </c>
      <c r="N91" s="208">
        <v>97.7</v>
      </c>
      <c r="O91" s="218">
        <v>98.8</v>
      </c>
      <c r="P91" s="189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</row>
    <row r="92" spans="1:29" ht="15">
      <c r="A92" s="166" t="s">
        <v>145</v>
      </c>
      <c r="B92" s="186">
        <v>99.910143985231755</v>
      </c>
      <c r="C92" s="190">
        <v>99.814241842960072</v>
      </c>
      <c r="D92" s="190">
        <v>99.769582534070111</v>
      </c>
      <c r="E92" s="205">
        <v>100</v>
      </c>
      <c r="F92" s="208">
        <v>99.8</v>
      </c>
      <c r="G92" s="208">
        <v>100</v>
      </c>
      <c r="H92" s="208">
        <v>98.4</v>
      </c>
      <c r="I92" s="208">
        <v>100</v>
      </c>
      <c r="J92" s="208">
        <v>100</v>
      </c>
      <c r="K92" s="208">
        <v>99.9</v>
      </c>
      <c r="L92" s="208">
        <v>100</v>
      </c>
      <c r="M92" s="208">
        <v>100</v>
      </c>
      <c r="N92" s="208">
        <v>99.8</v>
      </c>
      <c r="O92" s="218">
        <v>100</v>
      </c>
      <c r="P92" s="189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</row>
    <row r="93" spans="1:29" ht="15">
      <c r="A93" s="171" t="s">
        <v>136</v>
      </c>
      <c r="B93" s="273">
        <v>97.515300855089322</v>
      </c>
      <c r="C93" s="190">
        <v>98.131180341171046</v>
      </c>
      <c r="D93" s="190">
        <v>97.988881372471525</v>
      </c>
      <c r="E93" s="205">
        <v>99.8</v>
      </c>
      <c r="F93" s="208">
        <v>97.4</v>
      </c>
      <c r="G93" s="208">
        <v>98.8</v>
      </c>
      <c r="H93" s="208">
        <v>95.8</v>
      </c>
      <c r="I93" s="208">
        <v>98.6</v>
      </c>
      <c r="J93" s="208">
        <v>98.8</v>
      </c>
      <c r="K93" s="208">
        <v>96.3</v>
      </c>
      <c r="L93" s="208">
        <v>98.4</v>
      </c>
      <c r="M93" s="208">
        <v>99.8</v>
      </c>
      <c r="N93" s="208">
        <v>96.8</v>
      </c>
      <c r="O93" s="218">
        <v>98.9</v>
      </c>
      <c r="P93" s="189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</row>
    <row r="94" spans="1:29" ht="15">
      <c r="A94" s="164" t="s">
        <v>137</v>
      </c>
      <c r="B94" s="270">
        <v>88.967858961110394</v>
      </c>
      <c r="C94" s="190">
        <v>89.614956756092838</v>
      </c>
      <c r="D94" s="190">
        <v>88.981704028381756</v>
      </c>
      <c r="E94" s="205">
        <v>91.3</v>
      </c>
      <c r="F94" s="208">
        <v>84.5</v>
      </c>
      <c r="G94" s="208">
        <v>89.1</v>
      </c>
      <c r="H94" s="208">
        <v>88.7</v>
      </c>
      <c r="I94" s="208">
        <v>91.2</v>
      </c>
      <c r="J94" s="208">
        <v>89.6</v>
      </c>
      <c r="K94" s="208">
        <v>87.3</v>
      </c>
      <c r="L94" s="208">
        <v>90.3</v>
      </c>
      <c r="M94" s="208">
        <v>91.7</v>
      </c>
      <c r="N94" s="208">
        <v>91.1</v>
      </c>
      <c r="O94" s="218">
        <v>91.1</v>
      </c>
      <c r="P94" s="189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</row>
    <row r="95" spans="1:29" ht="15">
      <c r="A95" s="164" t="s">
        <v>138</v>
      </c>
      <c r="B95" s="270">
        <v>88.818829723793385</v>
      </c>
      <c r="C95" s="190">
        <v>86.934329445040873</v>
      </c>
      <c r="D95" s="190">
        <v>87.004665289878432</v>
      </c>
      <c r="E95" s="205">
        <v>84.6</v>
      </c>
      <c r="F95" s="208">
        <v>88.1</v>
      </c>
      <c r="G95" s="208">
        <v>87.1</v>
      </c>
      <c r="H95" s="208">
        <v>90.2</v>
      </c>
      <c r="I95" s="208">
        <v>86.5</v>
      </c>
      <c r="J95" s="208">
        <v>90</v>
      </c>
      <c r="K95" s="208">
        <v>81.2</v>
      </c>
      <c r="L95" s="208">
        <v>88.4</v>
      </c>
      <c r="M95" s="208">
        <v>86.8</v>
      </c>
      <c r="N95" s="208">
        <v>88</v>
      </c>
      <c r="O95" s="218">
        <v>85.4</v>
      </c>
      <c r="P95" s="189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</row>
    <row r="96" spans="1:29" ht="15">
      <c r="A96" s="164" t="s">
        <v>139</v>
      </c>
      <c r="B96" s="270">
        <v>89.272622105220691</v>
      </c>
      <c r="C96" s="190">
        <v>87.864337691890199</v>
      </c>
      <c r="D96" s="190">
        <v>88.605130993015678</v>
      </c>
      <c r="E96" s="205">
        <v>93.7</v>
      </c>
      <c r="F96" s="208">
        <v>86.2</v>
      </c>
      <c r="G96" s="208">
        <v>89.6</v>
      </c>
      <c r="H96" s="208">
        <v>83.5</v>
      </c>
      <c r="I96" s="208">
        <v>92.4</v>
      </c>
      <c r="J96" s="208">
        <v>90.1</v>
      </c>
      <c r="K96" s="208">
        <v>82.7</v>
      </c>
      <c r="L96" s="208">
        <v>90.6</v>
      </c>
      <c r="M96" s="208">
        <v>91.5</v>
      </c>
      <c r="N96" s="208">
        <v>84.1</v>
      </c>
      <c r="O96" s="218">
        <v>82.1</v>
      </c>
      <c r="P96" s="189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</row>
    <row r="97" spans="1:29" ht="15">
      <c r="A97" s="164" t="s">
        <v>63</v>
      </c>
      <c r="B97" s="270">
        <v>86.721511878729459</v>
      </c>
      <c r="C97" s="190">
        <v>85.743410583999221</v>
      </c>
      <c r="D97" s="190">
        <v>86.109231899712668</v>
      </c>
      <c r="E97" s="205">
        <v>93.9</v>
      </c>
      <c r="F97" s="208">
        <v>60</v>
      </c>
      <c r="G97" s="208">
        <v>92.7</v>
      </c>
      <c r="H97" s="208">
        <v>80.5</v>
      </c>
      <c r="I97" s="208">
        <v>93.6</v>
      </c>
      <c r="J97" s="208">
        <v>93.8</v>
      </c>
      <c r="K97" s="208">
        <v>89.1</v>
      </c>
      <c r="L97" s="208">
        <v>85.3</v>
      </c>
      <c r="M97" s="208">
        <v>95.1</v>
      </c>
      <c r="N97" s="208">
        <v>80.900000000000006</v>
      </c>
      <c r="O97" s="218">
        <v>78.3</v>
      </c>
      <c r="P97" s="189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</row>
    <row r="98" spans="1:29" ht="15">
      <c r="A98" s="164" t="s">
        <v>149</v>
      </c>
      <c r="B98" s="270">
        <v>83.119534207005643</v>
      </c>
      <c r="C98" s="190">
        <v>83.509778861419903</v>
      </c>
      <c r="D98" s="190">
        <v>83.389402720338268</v>
      </c>
      <c r="E98" s="205">
        <v>85.2</v>
      </c>
      <c r="F98" s="208">
        <v>77.599999999999994</v>
      </c>
      <c r="G98" s="208">
        <v>83.6</v>
      </c>
      <c r="H98" s="208">
        <v>84.7</v>
      </c>
      <c r="I98" s="208">
        <v>85</v>
      </c>
      <c r="J98" s="208">
        <v>85.8</v>
      </c>
      <c r="K98" s="208">
        <v>80.5</v>
      </c>
      <c r="L98" s="208">
        <v>84.7</v>
      </c>
      <c r="M98" s="208">
        <v>84.5</v>
      </c>
      <c r="N98" s="208">
        <v>83.7</v>
      </c>
      <c r="O98" s="218">
        <v>83.3</v>
      </c>
      <c r="P98" s="189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</row>
    <row r="99" spans="1:29" ht="15.75" thickBot="1">
      <c r="A99" s="165" t="s">
        <v>150</v>
      </c>
      <c r="B99" s="274">
        <v>84.960435283431039</v>
      </c>
      <c r="C99" s="190">
        <v>85.789239682255186</v>
      </c>
      <c r="D99" s="190">
        <v>85.736659965192004</v>
      </c>
      <c r="E99" s="201">
        <v>87.4</v>
      </c>
      <c r="F99" s="202">
        <v>78.400000000000006</v>
      </c>
      <c r="G99" s="202">
        <v>89.5</v>
      </c>
      <c r="H99" s="202">
        <v>85.5</v>
      </c>
      <c r="I99" s="202">
        <v>87.4</v>
      </c>
      <c r="J99" s="202">
        <v>87.4</v>
      </c>
      <c r="K99" s="202">
        <v>83.2</v>
      </c>
      <c r="L99" s="202">
        <v>87.1</v>
      </c>
      <c r="M99" s="202">
        <v>86.6</v>
      </c>
      <c r="N99" s="202">
        <v>85.2</v>
      </c>
      <c r="O99" s="219">
        <v>86</v>
      </c>
      <c r="P99" s="189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</row>
    <row r="100" spans="1:29" ht="15.75" thickBot="1">
      <c r="A100" s="156" t="s">
        <v>157</v>
      </c>
      <c r="B100" s="228"/>
      <c r="C100" s="229"/>
      <c r="D100" s="229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327"/>
      <c r="P100" s="189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</row>
    <row r="101" spans="1:29" ht="15">
      <c r="A101" s="170" t="s">
        <v>135</v>
      </c>
      <c r="B101" s="187">
        <v>7</v>
      </c>
      <c r="C101" s="190">
        <v>6.1258385187033504</v>
      </c>
      <c r="D101" s="190">
        <v>3.6774144151882342</v>
      </c>
      <c r="E101" s="238">
        <v>5.3</v>
      </c>
      <c r="F101" s="240">
        <v>3.5</v>
      </c>
      <c r="G101" s="240">
        <v>1.6</v>
      </c>
      <c r="H101" s="240">
        <v>7.1</v>
      </c>
      <c r="I101" s="240">
        <v>0.2</v>
      </c>
      <c r="J101" s="240">
        <v>5.2</v>
      </c>
      <c r="K101" s="240">
        <v>3.4</v>
      </c>
      <c r="L101" s="240">
        <v>3.1</v>
      </c>
      <c r="M101" s="240">
        <v>3.2</v>
      </c>
      <c r="N101" s="240">
        <v>15.5</v>
      </c>
      <c r="O101" s="285">
        <v>19.3</v>
      </c>
      <c r="P101" s="189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</row>
    <row r="102" spans="1:29" ht="15">
      <c r="A102" s="166" t="s">
        <v>142</v>
      </c>
      <c r="B102" s="186">
        <v>3</v>
      </c>
      <c r="C102" s="190">
        <v>2.5854809752105936</v>
      </c>
      <c r="D102" s="190">
        <v>2.2155049466394048</v>
      </c>
      <c r="E102" s="205">
        <v>2.2000000000000002</v>
      </c>
      <c r="F102" s="208">
        <v>2.8</v>
      </c>
      <c r="G102" s="208">
        <v>1.5</v>
      </c>
      <c r="H102" s="208">
        <v>1.9</v>
      </c>
      <c r="I102" s="208">
        <v>2.5</v>
      </c>
      <c r="J102" s="208">
        <v>3.4</v>
      </c>
      <c r="K102" s="208">
        <v>2.2999999999999998</v>
      </c>
      <c r="L102" s="208">
        <v>1.1000000000000001</v>
      </c>
      <c r="M102" s="208">
        <v>2.8</v>
      </c>
      <c r="N102" s="208">
        <v>1.2</v>
      </c>
      <c r="O102" s="218">
        <v>6.7</v>
      </c>
      <c r="P102" s="189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</row>
    <row r="103" spans="1:29" ht="15">
      <c r="A103" s="166" t="s">
        <v>143</v>
      </c>
      <c r="B103" s="186">
        <v>1.8</v>
      </c>
      <c r="C103" s="190">
        <v>0.56858704668681836</v>
      </c>
      <c r="D103" s="190">
        <v>0.67793882891723911</v>
      </c>
      <c r="E103" s="205">
        <v>0.6</v>
      </c>
      <c r="F103" s="208">
        <v>0.9</v>
      </c>
      <c r="G103" s="208">
        <v>0.6</v>
      </c>
      <c r="H103" s="208">
        <v>0</v>
      </c>
      <c r="I103" s="208">
        <v>0.8</v>
      </c>
      <c r="J103" s="208">
        <v>2.1</v>
      </c>
      <c r="K103" s="208">
        <v>0.4</v>
      </c>
      <c r="L103" s="208">
        <v>0</v>
      </c>
      <c r="M103" s="208">
        <v>0.2</v>
      </c>
      <c r="N103" s="208">
        <v>0.6</v>
      </c>
      <c r="O103" s="218">
        <v>0</v>
      </c>
      <c r="P103" s="189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</row>
    <row r="104" spans="1:29" ht="15">
      <c r="A104" s="166" t="s">
        <v>144</v>
      </c>
      <c r="B104" s="186">
        <v>2.2999999999999998</v>
      </c>
      <c r="C104" s="190">
        <v>1.5828717069708333</v>
      </c>
      <c r="D104" s="190">
        <v>1.4117881032577355</v>
      </c>
      <c r="E104" s="205">
        <v>0</v>
      </c>
      <c r="F104" s="208">
        <v>1.6</v>
      </c>
      <c r="G104" s="208">
        <v>0.9</v>
      </c>
      <c r="H104" s="208">
        <v>1</v>
      </c>
      <c r="I104" s="208">
        <v>2.1</v>
      </c>
      <c r="J104" s="208">
        <v>3.3</v>
      </c>
      <c r="K104" s="208">
        <v>1.2</v>
      </c>
      <c r="L104" s="208">
        <v>1.2</v>
      </c>
      <c r="M104" s="208">
        <v>0.6</v>
      </c>
      <c r="N104" s="208">
        <v>0.8</v>
      </c>
      <c r="O104" s="218">
        <v>4.7</v>
      </c>
      <c r="P104" s="189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</row>
    <row r="105" spans="1:29" ht="15">
      <c r="A105" s="166" t="s">
        <v>145</v>
      </c>
      <c r="B105" s="186">
        <v>0.6</v>
      </c>
      <c r="C105" s="190">
        <v>8.1444800179739929E-2</v>
      </c>
      <c r="D105" s="190">
        <v>0.108125</v>
      </c>
      <c r="E105" s="205">
        <v>0</v>
      </c>
      <c r="F105" s="208">
        <v>0.4</v>
      </c>
      <c r="G105" s="208">
        <v>0.1</v>
      </c>
      <c r="H105" s="208">
        <v>0</v>
      </c>
      <c r="I105" s="208">
        <v>0.4</v>
      </c>
      <c r="J105" s="208">
        <v>0</v>
      </c>
      <c r="K105" s="208">
        <v>0</v>
      </c>
      <c r="L105" s="208">
        <v>0</v>
      </c>
      <c r="M105" s="208">
        <v>0</v>
      </c>
      <c r="N105" s="208">
        <v>0</v>
      </c>
      <c r="O105" s="218">
        <v>0</v>
      </c>
      <c r="P105" s="189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</row>
    <row r="106" spans="1:29" ht="15">
      <c r="A106" s="166" t="s">
        <v>136</v>
      </c>
      <c r="B106" s="186">
        <v>0</v>
      </c>
      <c r="C106" s="190">
        <v>0</v>
      </c>
      <c r="D106" s="190">
        <v>0</v>
      </c>
      <c r="E106" s="205">
        <v>0</v>
      </c>
      <c r="F106" s="208">
        <v>0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208">
        <v>0.1</v>
      </c>
      <c r="M106" s="208">
        <v>0</v>
      </c>
      <c r="N106" s="208">
        <v>0</v>
      </c>
      <c r="O106" s="218">
        <v>0</v>
      </c>
      <c r="P106" s="189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</row>
    <row r="107" spans="1:29" ht="15">
      <c r="A107" s="166" t="s">
        <v>137</v>
      </c>
      <c r="B107" s="186">
        <v>2.5</v>
      </c>
      <c r="C107" s="190">
        <v>1.9483234151783777</v>
      </c>
      <c r="D107" s="190">
        <v>1.8747217694442568</v>
      </c>
      <c r="E107" s="205">
        <v>2.2000000000000002</v>
      </c>
      <c r="F107" s="208">
        <v>1.7</v>
      </c>
      <c r="G107" s="208">
        <v>0.6</v>
      </c>
      <c r="H107" s="208">
        <v>2</v>
      </c>
      <c r="I107" s="208">
        <v>1.6</v>
      </c>
      <c r="J107" s="208">
        <v>4</v>
      </c>
      <c r="K107" s="208">
        <v>2</v>
      </c>
      <c r="L107" s="208">
        <v>1</v>
      </c>
      <c r="M107" s="208">
        <v>0.6</v>
      </c>
      <c r="N107" s="208">
        <v>4.9000000000000004</v>
      </c>
      <c r="O107" s="218">
        <v>0.9</v>
      </c>
      <c r="P107" s="189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</row>
    <row r="108" spans="1:29" ht="15">
      <c r="A108" s="166" t="s">
        <v>138</v>
      </c>
      <c r="B108" s="186">
        <v>1.8</v>
      </c>
      <c r="C108" s="190">
        <v>1.6402179207230416</v>
      </c>
      <c r="D108" s="190">
        <v>0.95798314533514484</v>
      </c>
      <c r="E108" s="205">
        <v>0.6</v>
      </c>
      <c r="F108" s="208">
        <v>0.8</v>
      </c>
      <c r="G108" s="208">
        <v>0.3</v>
      </c>
      <c r="H108" s="208">
        <v>0.3</v>
      </c>
      <c r="I108" s="208">
        <v>0.1</v>
      </c>
      <c r="J108" s="208">
        <v>2.2999999999999998</v>
      </c>
      <c r="K108" s="208">
        <v>2.9</v>
      </c>
      <c r="L108" s="208">
        <v>0.4</v>
      </c>
      <c r="M108" s="208">
        <v>1.6</v>
      </c>
      <c r="N108" s="208">
        <v>7.9</v>
      </c>
      <c r="O108" s="218">
        <v>0.9</v>
      </c>
      <c r="P108" s="189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</row>
    <row r="109" spans="1:29" ht="15">
      <c r="A109" s="166" t="s">
        <v>139</v>
      </c>
      <c r="B109" s="186">
        <v>3.1</v>
      </c>
      <c r="C109" s="190">
        <v>2.6240973424472611</v>
      </c>
      <c r="D109" s="190">
        <v>2.7113043998008441</v>
      </c>
      <c r="E109" s="205">
        <v>2.2000000000000002</v>
      </c>
      <c r="F109" s="208">
        <v>4.3</v>
      </c>
      <c r="G109" s="208">
        <v>1.4</v>
      </c>
      <c r="H109" s="208">
        <v>2.5</v>
      </c>
      <c r="I109" s="208">
        <v>1.8</v>
      </c>
      <c r="J109" s="208">
        <v>6</v>
      </c>
      <c r="K109" s="208">
        <v>2.2999999999999998</v>
      </c>
      <c r="L109" s="208">
        <v>1.2</v>
      </c>
      <c r="M109" s="208">
        <v>0.9</v>
      </c>
      <c r="N109" s="208">
        <v>4.7</v>
      </c>
      <c r="O109" s="218">
        <v>1.6</v>
      </c>
      <c r="P109" s="189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</row>
    <row r="110" spans="1:29" ht="15">
      <c r="A110" s="166" t="s">
        <v>63</v>
      </c>
      <c r="B110" s="186">
        <v>4.5999999999999996</v>
      </c>
      <c r="C110" s="190">
        <v>2.4991628627676334</v>
      </c>
      <c r="D110" s="190">
        <v>2.3856068212776669</v>
      </c>
      <c r="E110" s="205">
        <v>1</v>
      </c>
      <c r="F110" s="208">
        <v>1.1000000000000001</v>
      </c>
      <c r="G110" s="208">
        <v>1.3</v>
      </c>
      <c r="H110" s="208">
        <v>2.5</v>
      </c>
      <c r="I110" s="208">
        <v>4.4000000000000004</v>
      </c>
      <c r="J110" s="208">
        <v>2.6</v>
      </c>
      <c r="K110" s="208">
        <v>4.2</v>
      </c>
      <c r="L110" s="208">
        <v>2</v>
      </c>
      <c r="M110" s="208">
        <v>1.2</v>
      </c>
      <c r="N110" s="208">
        <v>5.0999999999999996</v>
      </c>
      <c r="O110" s="218">
        <v>2.1</v>
      </c>
      <c r="P110" s="189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</row>
    <row r="111" spans="1:29" ht="15">
      <c r="A111" s="166" t="s">
        <v>149</v>
      </c>
      <c r="B111" s="186">
        <v>3.9</v>
      </c>
      <c r="C111" s="190">
        <v>3.1209661195901233</v>
      </c>
      <c r="D111" s="190">
        <v>2.5074276994542939</v>
      </c>
      <c r="E111" s="205">
        <v>2.6</v>
      </c>
      <c r="F111" s="208">
        <v>2.4</v>
      </c>
      <c r="G111" s="208">
        <v>0.7</v>
      </c>
      <c r="H111" s="208">
        <v>3</v>
      </c>
      <c r="I111" s="208">
        <v>2.6</v>
      </c>
      <c r="J111" s="208">
        <v>3.7</v>
      </c>
      <c r="K111" s="208">
        <v>3.1</v>
      </c>
      <c r="L111" s="208">
        <v>2</v>
      </c>
      <c r="M111" s="208">
        <v>1.8</v>
      </c>
      <c r="N111" s="208">
        <v>7.4</v>
      </c>
      <c r="O111" s="218">
        <v>5.0999999999999996</v>
      </c>
      <c r="P111" s="189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</row>
    <row r="112" spans="1:29" ht="15.75" thickBot="1">
      <c r="A112" s="169" t="s">
        <v>150</v>
      </c>
      <c r="B112" s="188">
        <v>4.5999999999999996</v>
      </c>
      <c r="C112" s="190">
        <v>3.4799861471456754</v>
      </c>
      <c r="D112" s="190">
        <v>2.9726971121344867</v>
      </c>
      <c r="E112" s="201">
        <v>3.2</v>
      </c>
      <c r="F112" s="202">
        <v>3.2</v>
      </c>
      <c r="G112" s="202">
        <v>1.3</v>
      </c>
      <c r="H112" s="202">
        <v>3.4</v>
      </c>
      <c r="I112" s="202">
        <v>3.4</v>
      </c>
      <c r="J112" s="202">
        <v>3.9</v>
      </c>
      <c r="K112" s="202">
        <v>3.4</v>
      </c>
      <c r="L112" s="202">
        <v>1.9</v>
      </c>
      <c r="M112" s="202">
        <v>2.7</v>
      </c>
      <c r="N112" s="202">
        <v>5.7</v>
      </c>
      <c r="O112" s="219">
        <v>6.1</v>
      </c>
      <c r="P112" s="189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</row>
    <row r="113" spans="1:29" ht="15.75" thickBot="1">
      <c r="A113" s="156" t="s">
        <v>158</v>
      </c>
      <c r="B113" s="228"/>
      <c r="C113" s="229"/>
      <c r="D113" s="229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327"/>
      <c r="P113" s="189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</row>
    <row r="114" spans="1:29" ht="15">
      <c r="A114" s="170" t="s">
        <v>135</v>
      </c>
      <c r="B114" s="275">
        <v>0.85</v>
      </c>
      <c r="C114" s="276">
        <v>0.83059085419193357</v>
      </c>
      <c r="D114" s="276">
        <v>0.83242118213136496</v>
      </c>
      <c r="E114" s="277">
        <v>0.84</v>
      </c>
      <c r="F114" s="278">
        <v>0.83499999999999996</v>
      </c>
      <c r="G114" s="278">
        <v>0.81</v>
      </c>
      <c r="H114" s="278">
        <v>0.86</v>
      </c>
      <c r="I114" s="278">
        <v>0.81</v>
      </c>
      <c r="J114" s="278">
        <v>0.83759842519685035</v>
      </c>
      <c r="K114" s="278">
        <v>0.8167710318540703</v>
      </c>
      <c r="L114" s="278">
        <v>0.85</v>
      </c>
      <c r="M114" s="278">
        <v>0.7971299390603499</v>
      </c>
      <c r="N114" s="278">
        <v>0.81</v>
      </c>
      <c r="O114" s="328">
        <v>0.87</v>
      </c>
      <c r="P114" s="189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</row>
    <row r="115" spans="1:29" ht="15">
      <c r="A115" s="166" t="s">
        <v>142</v>
      </c>
      <c r="B115" s="279">
        <v>0.25</v>
      </c>
      <c r="C115" s="276">
        <v>0.23150962845876116</v>
      </c>
      <c r="D115" s="276">
        <v>0.23177183874416929</v>
      </c>
      <c r="E115" s="280">
        <v>0.26</v>
      </c>
      <c r="F115" s="281">
        <v>0.23400000000000001</v>
      </c>
      <c r="G115" s="281">
        <v>0.24</v>
      </c>
      <c r="H115" s="281">
        <v>0.21</v>
      </c>
      <c r="I115" s="281">
        <v>0.22</v>
      </c>
      <c r="J115" s="281">
        <v>0.23660411485417138</v>
      </c>
      <c r="K115" s="281">
        <v>0.2235705950991832</v>
      </c>
      <c r="L115" s="281">
        <v>0.23</v>
      </c>
      <c r="M115" s="281">
        <v>0.23243120309301796</v>
      </c>
      <c r="N115" s="281">
        <v>0.24</v>
      </c>
      <c r="O115" s="329">
        <v>0.22</v>
      </c>
      <c r="P115" s="189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</row>
    <row r="116" spans="1:29" ht="15">
      <c r="A116" s="166" t="s">
        <v>144</v>
      </c>
      <c r="B116" s="279">
        <v>0.32</v>
      </c>
      <c r="C116" s="276">
        <v>0.33826705321735528</v>
      </c>
      <c r="D116" s="276">
        <v>0.33488853963727822</v>
      </c>
      <c r="E116" s="280">
        <v>0.36</v>
      </c>
      <c r="F116" s="281">
        <v>0.4199</v>
      </c>
      <c r="G116" s="281">
        <v>0.22</v>
      </c>
      <c r="H116" s="281">
        <v>0.38</v>
      </c>
      <c r="I116" s="281">
        <v>0.33</v>
      </c>
      <c r="J116" s="281">
        <v>0.30963302752293576</v>
      </c>
      <c r="K116" s="281">
        <v>0.28957528957528955</v>
      </c>
      <c r="L116" s="281">
        <v>0.37</v>
      </c>
      <c r="M116" s="281">
        <v>0.30182926829268292</v>
      </c>
      <c r="N116" s="281">
        <v>0.46</v>
      </c>
      <c r="O116" s="329">
        <v>0.28000000000000003</v>
      </c>
      <c r="P116" s="189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</row>
    <row r="117" spans="1:29" ht="15">
      <c r="A117" s="166" t="s">
        <v>136</v>
      </c>
      <c r="B117" s="279">
        <v>0.18</v>
      </c>
      <c r="C117" s="276">
        <v>0.17685880639528972</v>
      </c>
      <c r="D117" s="276">
        <v>0.17394766551621244</v>
      </c>
      <c r="E117" s="280">
        <v>0.21</v>
      </c>
      <c r="F117" s="281">
        <v>0.1633</v>
      </c>
      <c r="G117" s="281">
        <v>0.14000000000000001</v>
      </c>
      <c r="H117" s="281">
        <v>0.15</v>
      </c>
      <c r="I117" s="281">
        <v>0.16</v>
      </c>
      <c r="J117" s="281">
        <v>0.2001031459515214</v>
      </c>
      <c r="K117" s="281">
        <v>0.17817817817817819</v>
      </c>
      <c r="L117" s="281">
        <v>0.19</v>
      </c>
      <c r="M117" s="281">
        <v>0.1638655462184874</v>
      </c>
      <c r="N117" s="281">
        <v>0.16</v>
      </c>
      <c r="O117" s="329">
        <v>0.23</v>
      </c>
      <c r="P117" s="189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</row>
    <row r="118" spans="1:29" ht="15">
      <c r="A118" s="166" t="s">
        <v>137</v>
      </c>
      <c r="B118" s="279">
        <v>0.41</v>
      </c>
      <c r="C118" s="276">
        <v>0.38495022435788206</v>
      </c>
      <c r="D118" s="276">
        <v>0.38939058679635874</v>
      </c>
      <c r="E118" s="280">
        <v>0.37</v>
      </c>
      <c r="F118" s="281">
        <v>0.42699999999999999</v>
      </c>
      <c r="G118" s="281">
        <v>0.38</v>
      </c>
      <c r="H118" s="281">
        <v>0.4</v>
      </c>
      <c r="I118" s="281">
        <v>0.37</v>
      </c>
      <c r="J118" s="281">
        <v>0.39146859751298602</v>
      </c>
      <c r="K118" s="281">
        <v>0.39665609685788411</v>
      </c>
      <c r="L118" s="281">
        <v>0.38</v>
      </c>
      <c r="M118" s="281">
        <v>0.37932777356583269</v>
      </c>
      <c r="N118" s="281">
        <v>0.38</v>
      </c>
      <c r="O118" s="329">
        <v>0.36</v>
      </c>
      <c r="P118" s="189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</row>
    <row r="119" spans="1:29" ht="15">
      <c r="A119" s="166" t="s">
        <v>138</v>
      </c>
      <c r="B119" s="279">
        <v>0.27</v>
      </c>
      <c r="C119" s="276">
        <v>0.25744350682276224</v>
      </c>
      <c r="D119" s="276">
        <v>0.25761573346457434</v>
      </c>
      <c r="E119" s="280">
        <v>0.26</v>
      </c>
      <c r="F119" s="281">
        <v>0.25900000000000001</v>
      </c>
      <c r="G119" s="281">
        <v>0.27</v>
      </c>
      <c r="H119" s="281">
        <v>0.24</v>
      </c>
      <c r="I119" s="281">
        <v>0.26</v>
      </c>
      <c r="J119" s="281">
        <v>0.26148561614426791</v>
      </c>
      <c r="K119" s="281">
        <v>0.27044025157232704</v>
      </c>
      <c r="L119" s="281">
        <v>0.24</v>
      </c>
      <c r="M119" s="281">
        <v>0.29095270733379025</v>
      </c>
      <c r="N119" s="281">
        <v>0.22</v>
      </c>
      <c r="O119" s="329">
        <v>0.26</v>
      </c>
      <c r="P119" s="189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</row>
    <row r="120" spans="1:29" ht="15">
      <c r="A120" s="166" t="s">
        <v>139</v>
      </c>
      <c r="B120" s="279">
        <v>0.48</v>
      </c>
      <c r="C120" s="276">
        <v>0.48</v>
      </c>
      <c r="D120" s="276">
        <v>0.48</v>
      </c>
      <c r="E120" s="280">
        <v>0.48</v>
      </c>
      <c r="F120" s="281">
        <v>0.46200000000000002</v>
      </c>
      <c r="G120" s="281">
        <v>0.46</v>
      </c>
      <c r="H120" s="281">
        <v>0.44</v>
      </c>
      <c r="I120" s="281">
        <v>0.51</v>
      </c>
      <c r="J120" s="281">
        <v>0.46120422098075731</v>
      </c>
      <c r="K120" s="281">
        <v>0.50555555555555554</v>
      </c>
      <c r="L120" s="281">
        <v>0.52</v>
      </c>
      <c r="M120" s="281">
        <v>0.58666666666666667</v>
      </c>
      <c r="N120" s="281">
        <v>0.39</v>
      </c>
      <c r="O120" s="329">
        <v>0.48</v>
      </c>
      <c r="P120" s="189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</row>
    <row r="121" spans="1:29" ht="15">
      <c r="A121" s="166" t="s">
        <v>63</v>
      </c>
      <c r="B121" s="279">
        <v>0.45</v>
      </c>
      <c r="C121" s="276">
        <v>0.42979773452705988</v>
      </c>
      <c r="D121" s="276">
        <v>0.43669751355873904</v>
      </c>
      <c r="E121" s="280">
        <v>0.47</v>
      </c>
      <c r="F121" s="281">
        <v>0.432</v>
      </c>
      <c r="G121" s="281">
        <v>0.46</v>
      </c>
      <c r="H121" s="281">
        <v>0.47</v>
      </c>
      <c r="I121" s="281">
        <v>0.42</v>
      </c>
      <c r="J121" s="281">
        <v>0.36841131866099502</v>
      </c>
      <c r="K121" s="281">
        <v>0.4231687898089172</v>
      </c>
      <c r="L121" s="281">
        <v>0.45</v>
      </c>
      <c r="M121" s="281">
        <v>0.47419497132774591</v>
      </c>
      <c r="N121" s="281">
        <v>0.42</v>
      </c>
      <c r="O121" s="329">
        <v>0.34</v>
      </c>
      <c r="P121" s="189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</row>
    <row r="122" spans="1:29" ht="15">
      <c r="A122" s="166" t="s">
        <v>149</v>
      </c>
      <c r="B122" s="279">
        <v>0.52</v>
      </c>
      <c r="C122" s="276">
        <v>0.50080762627557196</v>
      </c>
      <c r="D122" s="276">
        <v>0.49814290529552108</v>
      </c>
      <c r="E122" s="280">
        <v>0.51</v>
      </c>
      <c r="F122" s="281">
        <v>0.52200000000000002</v>
      </c>
      <c r="G122" s="281">
        <v>0.5</v>
      </c>
      <c r="H122" s="281">
        <v>0.49</v>
      </c>
      <c r="I122" s="281">
        <v>0.48</v>
      </c>
      <c r="J122" s="281">
        <v>0.48034608786454835</v>
      </c>
      <c r="K122" s="281">
        <v>0.50279715449962015</v>
      </c>
      <c r="L122" s="281">
        <v>0.5</v>
      </c>
      <c r="M122" s="281">
        <v>0.53374064666712429</v>
      </c>
      <c r="N122" s="281">
        <v>0.47</v>
      </c>
      <c r="O122" s="329">
        <v>0.52</v>
      </c>
      <c r="P122" s="189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</row>
    <row r="123" spans="1:29" ht="15.75" thickBot="1">
      <c r="A123" s="169" t="s">
        <v>150</v>
      </c>
      <c r="B123" s="282">
        <v>0.48</v>
      </c>
      <c r="C123" s="276">
        <v>0.46575309010906724</v>
      </c>
      <c r="D123" s="276">
        <v>0.46119354394966428</v>
      </c>
      <c r="E123" s="283">
        <v>0.47</v>
      </c>
      <c r="F123" s="284">
        <v>0.48799999999999999</v>
      </c>
      <c r="G123" s="284">
        <v>0.48</v>
      </c>
      <c r="H123" s="284">
        <v>0.44</v>
      </c>
      <c r="I123" s="284">
        <v>0.44</v>
      </c>
      <c r="J123" s="284">
        <v>0.45138319290134965</v>
      </c>
      <c r="K123" s="284">
        <v>0.45016515869596441</v>
      </c>
      <c r="L123" s="284">
        <v>0.47</v>
      </c>
      <c r="M123" s="284">
        <v>0.48373563960242677</v>
      </c>
      <c r="N123" s="284">
        <v>0.47</v>
      </c>
      <c r="O123" s="330">
        <v>0.48</v>
      </c>
      <c r="P123" s="189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</row>
    <row r="124" spans="1:29" ht="15.75" thickBot="1">
      <c r="A124" s="156" t="s">
        <v>159</v>
      </c>
      <c r="B124" s="228"/>
      <c r="C124" s="229"/>
      <c r="D124" s="229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327"/>
      <c r="P124" s="189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</row>
    <row r="125" spans="1:29" ht="28.5" customHeight="1">
      <c r="A125" s="170" t="s">
        <v>160</v>
      </c>
      <c r="B125" s="186">
        <v>100</v>
      </c>
      <c r="C125" s="190">
        <v>100</v>
      </c>
      <c r="D125" s="301">
        <v>100</v>
      </c>
      <c r="E125" s="238">
        <v>100</v>
      </c>
      <c r="F125" s="240">
        <v>100</v>
      </c>
      <c r="G125" s="240">
        <v>100</v>
      </c>
      <c r="H125" s="240">
        <v>100</v>
      </c>
      <c r="I125" s="240">
        <v>100</v>
      </c>
      <c r="J125" s="240">
        <v>100</v>
      </c>
      <c r="K125" s="240">
        <v>100</v>
      </c>
      <c r="L125" s="240">
        <v>100</v>
      </c>
      <c r="M125" s="240">
        <v>100</v>
      </c>
      <c r="N125" s="240">
        <v>100</v>
      </c>
      <c r="O125" s="285">
        <v>100</v>
      </c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</row>
    <row r="126" spans="1:29" ht="28.5" customHeight="1">
      <c r="A126" s="166" t="s">
        <v>35</v>
      </c>
      <c r="B126" s="186">
        <v>100</v>
      </c>
      <c r="C126" s="190">
        <v>99.932479290680305</v>
      </c>
      <c r="D126" s="301">
        <v>99.91965902468543</v>
      </c>
      <c r="E126" s="205">
        <v>100</v>
      </c>
      <c r="F126" s="208">
        <v>100</v>
      </c>
      <c r="G126" s="208">
        <v>100</v>
      </c>
      <c r="H126" s="208">
        <v>100</v>
      </c>
      <c r="I126" s="208">
        <v>100</v>
      </c>
      <c r="J126" s="208">
        <v>99.6</v>
      </c>
      <c r="K126" s="208">
        <v>99.8</v>
      </c>
      <c r="L126" s="208">
        <v>100</v>
      </c>
      <c r="M126" s="208">
        <v>100</v>
      </c>
      <c r="N126" s="208">
        <v>100</v>
      </c>
      <c r="O126" s="218">
        <v>99.9</v>
      </c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</row>
    <row r="127" spans="1:29" ht="28.5" customHeight="1">
      <c r="A127" s="166" t="s">
        <v>37</v>
      </c>
      <c r="B127" s="186">
        <v>100</v>
      </c>
      <c r="C127" s="190">
        <v>100</v>
      </c>
      <c r="D127" s="301">
        <v>100</v>
      </c>
      <c r="E127" s="205">
        <v>100</v>
      </c>
      <c r="F127" s="208">
        <v>100</v>
      </c>
      <c r="G127" s="208">
        <v>100</v>
      </c>
      <c r="H127" s="208">
        <v>100</v>
      </c>
      <c r="I127" s="208">
        <v>100</v>
      </c>
      <c r="J127" s="208">
        <v>100</v>
      </c>
      <c r="K127" s="208">
        <v>100</v>
      </c>
      <c r="L127" s="208">
        <v>100</v>
      </c>
      <c r="M127" s="208">
        <v>100</v>
      </c>
      <c r="N127" s="208">
        <v>100</v>
      </c>
      <c r="O127" s="218">
        <v>100</v>
      </c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</row>
    <row r="128" spans="1:29" ht="28.5" customHeight="1">
      <c r="A128" s="166" t="s">
        <v>50</v>
      </c>
      <c r="B128" s="186">
        <v>48.483529385541672</v>
      </c>
      <c r="C128" s="190">
        <v>58.498825243568085</v>
      </c>
      <c r="D128" s="301">
        <v>73.270886865674242</v>
      </c>
      <c r="E128" s="205">
        <v>76.099999999999994</v>
      </c>
      <c r="F128" s="208">
        <v>84.4</v>
      </c>
      <c r="G128" s="208">
        <v>83.4</v>
      </c>
      <c r="H128" s="208">
        <v>74.5</v>
      </c>
      <c r="I128" s="208">
        <v>79.099999999999994</v>
      </c>
      <c r="J128" s="208">
        <v>25.1</v>
      </c>
      <c r="K128" s="208">
        <v>82.5</v>
      </c>
      <c r="L128" s="208">
        <v>81</v>
      </c>
      <c r="M128" s="208">
        <v>27.1</v>
      </c>
      <c r="N128" s="208">
        <v>30.2</v>
      </c>
      <c r="O128" s="218">
        <v>0</v>
      </c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</row>
    <row r="129" spans="1:30" ht="28.5" customHeight="1">
      <c r="A129" s="166" t="s">
        <v>40</v>
      </c>
      <c r="B129" s="186">
        <v>100</v>
      </c>
      <c r="C129" s="190">
        <v>100</v>
      </c>
      <c r="D129" s="301">
        <v>100</v>
      </c>
      <c r="E129" s="205">
        <v>100</v>
      </c>
      <c r="F129" s="208">
        <v>100</v>
      </c>
      <c r="G129" s="208">
        <v>100</v>
      </c>
      <c r="H129" s="208">
        <v>100</v>
      </c>
      <c r="I129" s="208">
        <v>100</v>
      </c>
      <c r="J129" s="208">
        <v>100</v>
      </c>
      <c r="K129" s="208">
        <v>100</v>
      </c>
      <c r="L129" s="208">
        <v>100</v>
      </c>
      <c r="M129" s="208">
        <v>100</v>
      </c>
      <c r="N129" s="208">
        <v>100</v>
      </c>
      <c r="O129" s="218">
        <v>100</v>
      </c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</row>
    <row r="130" spans="1:30" ht="28.5" customHeight="1">
      <c r="A130" s="164" t="s">
        <v>161</v>
      </c>
      <c r="B130" s="270">
        <v>100</v>
      </c>
      <c r="C130" s="190">
        <v>99.901408734266127</v>
      </c>
      <c r="D130" s="301">
        <v>99.990550881821065</v>
      </c>
      <c r="E130" s="205">
        <v>100</v>
      </c>
      <c r="F130" s="208">
        <v>100</v>
      </c>
      <c r="G130" s="208">
        <v>100</v>
      </c>
      <c r="H130" s="208">
        <v>100</v>
      </c>
      <c r="I130" s="208">
        <v>100</v>
      </c>
      <c r="J130" s="208">
        <v>100</v>
      </c>
      <c r="K130" s="208">
        <v>100</v>
      </c>
      <c r="L130" s="208">
        <v>99.9</v>
      </c>
      <c r="M130" s="208">
        <v>100</v>
      </c>
      <c r="N130" s="208">
        <v>100</v>
      </c>
      <c r="O130" s="218">
        <v>99</v>
      </c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</row>
    <row r="131" spans="1:30" ht="28.5" customHeight="1">
      <c r="A131" s="164" t="s">
        <v>38</v>
      </c>
      <c r="B131" s="270">
        <v>100</v>
      </c>
      <c r="C131" s="190">
        <v>100</v>
      </c>
      <c r="D131" s="301">
        <v>100</v>
      </c>
      <c r="E131" s="205">
        <v>100</v>
      </c>
      <c r="F131" s="208">
        <v>100</v>
      </c>
      <c r="G131" s="208">
        <v>100</v>
      </c>
      <c r="H131" s="208">
        <v>100</v>
      </c>
      <c r="I131" s="208">
        <v>100</v>
      </c>
      <c r="J131" s="208">
        <v>100</v>
      </c>
      <c r="K131" s="208">
        <v>100</v>
      </c>
      <c r="L131" s="208">
        <v>100</v>
      </c>
      <c r="M131" s="208">
        <v>100</v>
      </c>
      <c r="N131" s="208">
        <v>100</v>
      </c>
      <c r="O131" s="218">
        <v>100</v>
      </c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</row>
    <row r="132" spans="1:30" ht="28.5" customHeight="1">
      <c r="A132" s="164" t="s">
        <v>162</v>
      </c>
      <c r="B132" s="270">
        <v>99</v>
      </c>
      <c r="C132" s="190">
        <v>99.67050408603501</v>
      </c>
      <c r="D132" s="301">
        <v>99.80068550877084</v>
      </c>
      <c r="E132" s="205">
        <v>99.9</v>
      </c>
      <c r="F132" s="208">
        <v>99.9</v>
      </c>
      <c r="G132" s="208">
        <v>100</v>
      </c>
      <c r="H132" s="208">
        <v>99.8</v>
      </c>
      <c r="I132" s="208">
        <v>99.9</v>
      </c>
      <c r="J132" s="208">
        <v>99.1</v>
      </c>
      <c r="K132" s="208">
        <v>100</v>
      </c>
      <c r="L132" s="208">
        <v>99.9</v>
      </c>
      <c r="M132" s="208">
        <v>100</v>
      </c>
      <c r="N132" s="208">
        <v>100</v>
      </c>
      <c r="O132" s="218">
        <v>98</v>
      </c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</row>
    <row r="133" spans="1:30" ht="28.5" customHeight="1">
      <c r="A133" s="164" t="s">
        <v>39</v>
      </c>
      <c r="B133" s="270">
        <v>100</v>
      </c>
      <c r="C133" s="190">
        <v>99.878819024149664</v>
      </c>
      <c r="D133" s="301">
        <v>99.83337615820578</v>
      </c>
      <c r="E133" s="205">
        <v>100</v>
      </c>
      <c r="F133" s="208">
        <v>100</v>
      </c>
      <c r="G133" s="208">
        <v>100</v>
      </c>
      <c r="H133" s="208">
        <v>100</v>
      </c>
      <c r="I133" s="208">
        <v>100</v>
      </c>
      <c r="J133" s="208">
        <v>98.8</v>
      </c>
      <c r="K133" s="208">
        <v>100</v>
      </c>
      <c r="L133" s="208">
        <v>99.9</v>
      </c>
      <c r="M133" s="208">
        <v>100</v>
      </c>
      <c r="N133" s="208">
        <v>100</v>
      </c>
      <c r="O133" s="218">
        <v>100</v>
      </c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</row>
    <row r="134" spans="1:30" ht="28.5" customHeight="1">
      <c r="A134" s="164" t="s">
        <v>6</v>
      </c>
      <c r="B134" s="270">
        <v>96.529541641359799</v>
      </c>
      <c r="C134" s="190">
        <v>96.89552437935582</v>
      </c>
      <c r="D134" s="301">
        <v>96.892919677067724</v>
      </c>
      <c r="E134" s="205">
        <v>96.6</v>
      </c>
      <c r="F134" s="208">
        <v>97.3</v>
      </c>
      <c r="G134" s="208">
        <v>96.8</v>
      </c>
      <c r="H134" s="208">
        <v>97.3</v>
      </c>
      <c r="I134" s="208">
        <v>97.5</v>
      </c>
      <c r="J134" s="208">
        <v>96.9</v>
      </c>
      <c r="K134" s="208">
        <v>96.1</v>
      </c>
      <c r="L134" s="208">
        <v>96.8</v>
      </c>
      <c r="M134" s="208">
        <v>97</v>
      </c>
      <c r="N134" s="208">
        <v>96.8</v>
      </c>
      <c r="O134" s="218">
        <v>96.9</v>
      </c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</row>
    <row r="135" spans="1:30" ht="28.5" customHeight="1">
      <c r="A135" s="164" t="s">
        <v>41</v>
      </c>
      <c r="B135" s="270">
        <v>86.642199989977996</v>
      </c>
      <c r="C135" s="190">
        <v>87.703076950360284</v>
      </c>
      <c r="D135" s="301">
        <v>87.741698138625409</v>
      </c>
      <c r="E135" s="205">
        <v>89.6</v>
      </c>
      <c r="F135" s="208">
        <v>85.7</v>
      </c>
      <c r="G135" s="208">
        <v>85.8</v>
      </c>
      <c r="H135" s="208">
        <v>87</v>
      </c>
      <c r="I135" s="208">
        <v>89.7</v>
      </c>
      <c r="J135" s="208">
        <v>89.5</v>
      </c>
      <c r="K135" s="208">
        <v>85.6</v>
      </c>
      <c r="L135" s="208">
        <v>89.1</v>
      </c>
      <c r="M135" s="208">
        <v>88</v>
      </c>
      <c r="N135" s="208">
        <v>88.2</v>
      </c>
      <c r="O135" s="218">
        <v>86.6</v>
      </c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</row>
    <row r="136" spans="1:30" ht="28.5" customHeight="1">
      <c r="A136" s="164" t="s">
        <v>42</v>
      </c>
      <c r="B136" s="270">
        <v>99.590491484729938</v>
      </c>
      <c r="C136" s="190">
        <v>99.770791654936474</v>
      </c>
      <c r="D136" s="301">
        <v>99.686234627620649</v>
      </c>
      <c r="E136" s="205">
        <v>100</v>
      </c>
      <c r="F136" s="208">
        <v>100</v>
      </c>
      <c r="G136" s="208">
        <v>99.1</v>
      </c>
      <c r="H136" s="208">
        <v>100</v>
      </c>
      <c r="I136" s="208">
        <v>100</v>
      </c>
      <c r="J136" s="208">
        <v>99.8</v>
      </c>
      <c r="K136" s="208">
        <v>100</v>
      </c>
      <c r="L136" s="208">
        <v>98.6</v>
      </c>
      <c r="M136" s="208">
        <v>100</v>
      </c>
      <c r="N136" s="208">
        <v>100</v>
      </c>
      <c r="O136" s="218">
        <v>100</v>
      </c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</row>
    <row r="137" spans="1:30" ht="28.5" customHeight="1" thickBot="1">
      <c r="A137" s="165" t="s">
        <v>7</v>
      </c>
      <c r="B137" s="274">
        <v>98.770123313777148</v>
      </c>
      <c r="C137" s="190">
        <v>98.484046865674131</v>
      </c>
      <c r="D137" s="301">
        <v>99.071428695115941</v>
      </c>
      <c r="E137" s="201">
        <v>99.5</v>
      </c>
      <c r="F137" s="202">
        <v>97.1</v>
      </c>
      <c r="G137" s="202">
        <v>100</v>
      </c>
      <c r="H137" s="202">
        <v>100</v>
      </c>
      <c r="I137" s="202">
        <v>100</v>
      </c>
      <c r="J137" s="202">
        <v>99.5</v>
      </c>
      <c r="K137" s="202">
        <v>96.9</v>
      </c>
      <c r="L137" s="202">
        <v>99.6</v>
      </c>
      <c r="M137" s="202">
        <v>99.6</v>
      </c>
      <c r="N137" s="202">
        <v>94.6</v>
      </c>
      <c r="O137" s="219">
        <v>96.5</v>
      </c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</row>
    <row r="138" spans="1:30" ht="15.75" thickBot="1">
      <c r="A138" s="156" t="s">
        <v>176</v>
      </c>
      <c r="B138" s="228"/>
      <c r="C138" s="229"/>
      <c r="D138" s="229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327"/>
      <c r="P138" s="189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</row>
    <row r="139" spans="1:30" ht="24.75" customHeight="1">
      <c r="A139" s="172" t="s">
        <v>163</v>
      </c>
      <c r="B139" s="187">
        <v>46.559101703555541</v>
      </c>
      <c r="C139" s="190">
        <v>40.232370259709739</v>
      </c>
      <c r="D139" s="191">
        <v>43.980571150958639</v>
      </c>
      <c r="E139" s="238">
        <v>49.3</v>
      </c>
      <c r="F139" s="240">
        <v>44.5</v>
      </c>
      <c r="G139" s="240">
        <v>44.1</v>
      </c>
      <c r="H139" s="240">
        <v>49.9</v>
      </c>
      <c r="I139" s="240">
        <v>50.1</v>
      </c>
      <c r="J139" s="240">
        <v>44.9</v>
      </c>
      <c r="K139" s="240">
        <v>29.3</v>
      </c>
      <c r="L139" s="240">
        <v>46.7</v>
      </c>
      <c r="M139" s="240">
        <v>43.9</v>
      </c>
      <c r="N139" s="240">
        <v>46.8</v>
      </c>
      <c r="O139" s="285">
        <v>46.7</v>
      </c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</row>
    <row r="140" spans="1:30" ht="24.75" customHeight="1">
      <c r="A140" s="173" t="s">
        <v>191</v>
      </c>
      <c r="B140" s="186">
        <v>17.007028947742164</v>
      </c>
      <c r="C140" s="190">
        <v>15.866867665132675</v>
      </c>
      <c r="D140" s="191">
        <v>17.60531256020414</v>
      </c>
      <c r="E140" s="205">
        <v>20.7</v>
      </c>
      <c r="F140" s="208">
        <v>20.3</v>
      </c>
      <c r="G140" s="208">
        <v>21.3</v>
      </c>
      <c r="H140" s="208">
        <v>19.5</v>
      </c>
      <c r="I140" s="208">
        <v>20.399999999999999</v>
      </c>
      <c r="J140" s="208">
        <v>18.8</v>
      </c>
      <c r="K140" s="208">
        <v>3.8</v>
      </c>
      <c r="L140" s="208">
        <v>19.899999999999999</v>
      </c>
      <c r="M140" s="208">
        <v>21</v>
      </c>
      <c r="N140" s="208">
        <v>12.7</v>
      </c>
      <c r="O140" s="218">
        <v>17.2</v>
      </c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2"/>
    </row>
    <row r="141" spans="1:30" ht="24.75" customHeight="1">
      <c r="A141" s="173" t="s">
        <v>164</v>
      </c>
      <c r="B141" s="186">
        <v>24.296998679276591</v>
      </c>
      <c r="C141" s="190">
        <v>20.966459702572958</v>
      </c>
      <c r="D141" s="191">
        <v>22.618635669420549</v>
      </c>
      <c r="E141" s="205">
        <v>26.1</v>
      </c>
      <c r="F141" s="208">
        <v>23.4</v>
      </c>
      <c r="G141" s="208">
        <v>27.2</v>
      </c>
      <c r="H141" s="208">
        <v>25.8</v>
      </c>
      <c r="I141" s="208">
        <v>26.1</v>
      </c>
      <c r="J141" s="208">
        <v>22.6</v>
      </c>
      <c r="K141" s="208">
        <v>6.4</v>
      </c>
      <c r="L141" s="208">
        <v>28.3</v>
      </c>
      <c r="M141" s="208">
        <v>26.7</v>
      </c>
      <c r="N141" s="208">
        <v>22.9</v>
      </c>
      <c r="O141" s="218">
        <v>22.6</v>
      </c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</row>
    <row r="142" spans="1:30" ht="24.75" customHeight="1">
      <c r="A142" s="174" t="s">
        <v>165</v>
      </c>
      <c r="B142" s="186">
        <v>25.999729857275327</v>
      </c>
      <c r="C142" s="190">
        <v>29.644085828517884</v>
      </c>
      <c r="D142" s="191">
        <v>34.625681856442185</v>
      </c>
      <c r="E142" s="205">
        <v>52</v>
      </c>
      <c r="F142" s="208">
        <v>24.6</v>
      </c>
      <c r="G142" s="208">
        <v>51.4</v>
      </c>
      <c r="H142" s="208">
        <v>28.5</v>
      </c>
      <c r="I142" s="208">
        <v>29.2</v>
      </c>
      <c r="J142" s="208">
        <v>34.4</v>
      </c>
      <c r="K142" s="208">
        <v>10.8</v>
      </c>
      <c r="L142" s="208">
        <v>46</v>
      </c>
      <c r="M142" s="208">
        <v>49</v>
      </c>
      <c r="N142" s="208">
        <v>0.1</v>
      </c>
      <c r="O142" s="218">
        <v>58.3</v>
      </c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</row>
    <row r="143" spans="1:30" ht="24.75" customHeight="1">
      <c r="A143" s="174" t="s">
        <v>166</v>
      </c>
      <c r="B143" s="186">
        <v>28.378884003726093</v>
      </c>
      <c r="C143" s="190">
        <v>31.754169055384047</v>
      </c>
      <c r="D143" s="191">
        <v>38.057973560104756</v>
      </c>
      <c r="E143" s="205">
        <v>53.1</v>
      </c>
      <c r="F143" s="208">
        <v>44.4</v>
      </c>
      <c r="G143" s="208">
        <v>47.7</v>
      </c>
      <c r="H143" s="208">
        <v>34.200000000000003</v>
      </c>
      <c r="I143" s="208">
        <v>36.799999999999997</v>
      </c>
      <c r="J143" s="208">
        <v>28.5</v>
      </c>
      <c r="K143" s="208">
        <v>8</v>
      </c>
      <c r="L143" s="208">
        <v>51.8</v>
      </c>
      <c r="M143" s="208">
        <v>44.8</v>
      </c>
      <c r="N143" s="208">
        <v>0</v>
      </c>
      <c r="O143" s="218">
        <v>43.1</v>
      </c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</row>
    <row r="144" spans="1:30" ht="24.75" customHeight="1">
      <c r="A144" s="174" t="s">
        <v>178</v>
      </c>
      <c r="B144" s="286"/>
      <c r="C144" s="190">
        <v>79.27788921778307</v>
      </c>
      <c r="D144" s="191">
        <v>85.894975680215907</v>
      </c>
      <c r="E144" s="205">
        <v>91.7</v>
      </c>
      <c r="F144" s="210">
        <v>86.8</v>
      </c>
      <c r="G144" s="208">
        <v>98.4</v>
      </c>
      <c r="H144" s="208">
        <v>91.8</v>
      </c>
      <c r="I144" s="208">
        <v>92.1</v>
      </c>
      <c r="J144" s="208">
        <v>89.3</v>
      </c>
      <c r="K144" s="210">
        <v>42.2</v>
      </c>
      <c r="L144" s="208">
        <v>94.9</v>
      </c>
      <c r="M144" s="208">
        <v>94.8</v>
      </c>
      <c r="N144" s="208">
        <v>90.1</v>
      </c>
      <c r="O144" s="218">
        <v>76.900000000000006</v>
      </c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</row>
    <row r="145" spans="1:29" ht="24.75" customHeight="1">
      <c r="A145" s="174" t="s">
        <v>179</v>
      </c>
      <c r="B145" s="286"/>
      <c r="C145" s="190">
        <v>75.654424636967633</v>
      </c>
      <c r="D145" s="191">
        <v>82.534660424805537</v>
      </c>
      <c r="E145" s="205">
        <v>88.6</v>
      </c>
      <c r="F145" s="208">
        <v>85.4</v>
      </c>
      <c r="G145" s="208">
        <v>92</v>
      </c>
      <c r="H145" s="208">
        <v>85.6</v>
      </c>
      <c r="I145" s="208">
        <v>86.6</v>
      </c>
      <c r="J145" s="208">
        <v>90</v>
      </c>
      <c r="K145" s="210">
        <v>45.6</v>
      </c>
      <c r="L145" s="208">
        <v>86.5</v>
      </c>
      <c r="M145" s="208">
        <v>88.3</v>
      </c>
      <c r="N145" s="208">
        <v>83.7</v>
      </c>
      <c r="O145" s="218">
        <v>80</v>
      </c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</row>
    <row r="146" spans="1:29" ht="24.75" customHeight="1">
      <c r="A146" s="174" t="s">
        <v>180</v>
      </c>
      <c r="B146" s="286"/>
      <c r="C146" s="190">
        <v>58.325210121572326</v>
      </c>
      <c r="D146" s="191">
        <v>65.670067699076043</v>
      </c>
      <c r="E146" s="205">
        <v>74.900000000000006</v>
      </c>
      <c r="F146" s="208">
        <v>71</v>
      </c>
      <c r="G146" s="208">
        <v>74.900000000000006</v>
      </c>
      <c r="H146" s="208">
        <v>64.7</v>
      </c>
      <c r="I146" s="208">
        <v>67.599999999999994</v>
      </c>
      <c r="J146" s="208">
        <v>76.8</v>
      </c>
      <c r="K146" s="210">
        <v>28.6</v>
      </c>
      <c r="L146" s="208">
        <v>66.8</v>
      </c>
      <c r="M146" s="208">
        <v>63.4</v>
      </c>
      <c r="N146" s="208">
        <v>52.8</v>
      </c>
      <c r="O146" s="218">
        <v>64.5</v>
      </c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</row>
    <row r="147" spans="1:29" ht="24.75" customHeight="1">
      <c r="A147" s="174" t="s">
        <v>181</v>
      </c>
      <c r="B147" s="286"/>
      <c r="C147" s="190">
        <v>79.917175521259097</v>
      </c>
      <c r="D147" s="191">
        <v>86.589322797490738</v>
      </c>
      <c r="E147" s="205">
        <v>92.7</v>
      </c>
      <c r="F147" s="208">
        <v>92.1</v>
      </c>
      <c r="G147" s="208">
        <v>95.1</v>
      </c>
      <c r="H147" s="208">
        <v>90.7</v>
      </c>
      <c r="I147" s="208">
        <v>92.2</v>
      </c>
      <c r="J147" s="208">
        <v>93.8</v>
      </c>
      <c r="K147" s="210">
        <v>44.8</v>
      </c>
      <c r="L147" s="208">
        <v>91.3</v>
      </c>
      <c r="M147" s="208">
        <v>94</v>
      </c>
      <c r="N147" s="208">
        <v>92.3</v>
      </c>
      <c r="O147" s="218">
        <v>86.3</v>
      </c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</row>
    <row r="148" spans="1:29" ht="24.75" customHeight="1">
      <c r="A148" s="174" t="s">
        <v>182</v>
      </c>
      <c r="B148" s="286"/>
      <c r="C148" s="190">
        <v>68.704333982304661</v>
      </c>
      <c r="D148" s="191">
        <v>75.046173502865088</v>
      </c>
      <c r="E148" s="205">
        <v>79.5</v>
      </c>
      <c r="F148" s="208">
        <v>81.400000000000006</v>
      </c>
      <c r="G148" s="208">
        <v>82.6</v>
      </c>
      <c r="H148" s="208">
        <v>76.099999999999994</v>
      </c>
      <c r="I148" s="208">
        <v>79.5</v>
      </c>
      <c r="J148" s="208">
        <v>83.5</v>
      </c>
      <c r="K148" s="210">
        <v>38.5</v>
      </c>
      <c r="L148" s="208">
        <v>79.400000000000006</v>
      </c>
      <c r="M148" s="208">
        <v>79.2</v>
      </c>
      <c r="N148" s="208">
        <v>76.099999999999994</v>
      </c>
      <c r="O148" s="218">
        <v>77.7</v>
      </c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</row>
    <row r="149" spans="1:29" ht="24.75" customHeight="1">
      <c r="A149" s="174" t="s">
        <v>183</v>
      </c>
      <c r="B149" s="286"/>
      <c r="C149" s="190">
        <v>86.074153867660073</v>
      </c>
      <c r="D149" s="191">
        <v>93.694614574330174</v>
      </c>
      <c r="E149" s="205">
        <v>97.6</v>
      </c>
      <c r="F149" s="208">
        <v>95.4</v>
      </c>
      <c r="G149" s="208">
        <v>99.2</v>
      </c>
      <c r="H149" s="208">
        <v>94.7</v>
      </c>
      <c r="I149" s="208">
        <v>97</v>
      </c>
      <c r="J149" s="208">
        <v>94.3</v>
      </c>
      <c r="K149" s="210">
        <v>72.8</v>
      </c>
      <c r="L149" s="208">
        <v>98.6</v>
      </c>
      <c r="M149" s="208">
        <v>99.5</v>
      </c>
      <c r="N149" s="208">
        <v>97.8</v>
      </c>
      <c r="O149" s="218">
        <v>94</v>
      </c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</row>
    <row r="150" spans="1:29" ht="24.75" customHeight="1">
      <c r="A150" s="174" t="s">
        <v>184</v>
      </c>
      <c r="B150" s="286"/>
      <c r="C150" s="190">
        <v>77.602705809177351</v>
      </c>
      <c r="D150" s="191">
        <v>86.504694602750632</v>
      </c>
      <c r="E150" s="205">
        <v>94.9</v>
      </c>
      <c r="F150" s="208">
        <v>87.8</v>
      </c>
      <c r="G150" s="208">
        <v>95.2</v>
      </c>
      <c r="H150" s="208">
        <v>87.7</v>
      </c>
      <c r="I150" s="208">
        <v>90.8</v>
      </c>
      <c r="J150" s="208">
        <v>87</v>
      </c>
      <c r="K150" s="210">
        <v>53.1</v>
      </c>
      <c r="L150" s="208">
        <v>95.5</v>
      </c>
      <c r="M150" s="208">
        <v>90.9</v>
      </c>
      <c r="N150" s="208">
        <v>70.7</v>
      </c>
      <c r="O150" s="218">
        <v>91.9</v>
      </c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</row>
    <row r="151" spans="1:29" ht="24.75" customHeight="1">
      <c r="A151" s="174" t="s">
        <v>185</v>
      </c>
      <c r="B151" s="286"/>
      <c r="C151" s="190">
        <v>63.536053947946876</v>
      </c>
      <c r="D151" s="191">
        <v>70.566290724019979</v>
      </c>
      <c r="E151" s="205">
        <v>77</v>
      </c>
      <c r="F151" s="208">
        <v>79.099999999999994</v>
      </c>
      <c r="G151" s="210">
        <v>94.7</v>
      </c>
      <c r="H151" s="208">
        <v>65.2</v>
      </c>
      <c r="I151" s="208">
        <v>64.900000000000006</v>
      </c>
      <c r="J151" s="210">
        <v>91.4</v>
      </c>
      <c r="K151" s="210">
        <v>20.8</v>
      </c>
      <c r="L151" s="208">
        <v>71.400000000000006</v>
      </c>
      <c r="M151" s="208">
        <v>80.400000000000006</v>
      </c>
      <c r="N151" s="208">
        <v>53.9</v>
      </c>
      <c r="O151" s="218">
        <v>52.5</v>
      </c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</row>
    <row r="152" spans="1:29" ht="24.75" customHeight="1" thickBot="1">
      <c r="A152" s="175" t="s">
        <v>186</v>
      </c>
      <c r="B152" s="287"/>
      <c r="C152" s="193">
        <v>60.001657770580216</v>
      </c>
      <c r="D152" s="194">
        <v>69.578319793462171</v>
      </c>
      <c r="E152" s="201">
        <v>76.5</v>
      </c>
      <c r="F152" s="202">
        <v>80</v>
      </c>
      <c r="G152" s="203">
        <v>91.9</v>
      </c>
      <c r="H152" s="202">
        <v>63.1</v>
      </c>
      <c r="I152" s="202">
        <v>64.7</v>
      </c>
      <c r="J152" s="203">
        <v>85.9</v>
      </c>
      <c r="K152" s="203">
        <v>20.100000000000001</v>
      </c>
      <c r="L152" s="202">
        <v>74.400000000000006</v>
      </c>
      <c r="M152" s="202">
        <v>70.5</v>
      </c>
      <c r="N152" s="203">
        <v>32.9</v>
      </c>
      <c r="O152" s="219">
        <v>61.1</v>
      </c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</row>
    <row r="153" spans="1:29" ht="15.75" thickBot="1">
      <c r="A153" s="157"/>
      <c r="B153" s="288"/>
      <c r="C153" s="196"/>
      <c r="D153" s="196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31"/>
      <c r="P153" s="189"/>
    </row>
    <row r="154" spans="1:29" ht="27" customHeight="1">
      <c r="A154" s="176" t="s">
        <v>167</v>
      </c>
      <c r="B154" s="187">
        <v>49.133733365235152</v>
      </c>
      <c r="C154" s="197">
        <v>44.595753734276997</v>
      </c>
      <c r="D154" s="198">
        <v>48.653389367759821</v>
      </c>
      <c r="E154" s="238">
        <v>51.9</v>
      </c>
      <c r="F154" s="240">
        <v>47.8</v>
      </c>
      <c r="G154" s="240">
        <v>54.4</v>
      </c>
      <c r="H154" s="240">
        <v>29.9</v>
      </c>
      <c r="I154" s="240">
        <v>54.3</v>
      </c>
      <c r="J154" s="240">
        <v>48.4</v>
      </c>
      <c r="K154" s="240">
        <v>52.1</v>
      </c>
      <c r="L154" s="240">
        <v>50.5</v>
      </c>
      <c r="M154" s="240">
        <v>49.3</v>
      </c>
      <c r="N154" s="240">
        <v>52</v>
      </c>
      <c r="O154" s="285">
        <v>41.4</v>
      </c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</row>
    <row r="155" spans="1:29" ht="27" customHeight="1">
      <c r="A155" s="177" t="s">
        <v>168</v>
      </c>
      <c r="B155" s="186">
        <v>77.194413915257428</v>
      </c>
      <c r="C155" s="190">
        <v>70.560531084393745</v>
      </c>
      <c r="D155" s="191">
        <v>72.848777828105</v>
      </c>
      <c r="E155" s="205">
        <v>0</v>
      </c>
      <c r="F155" s="208">
        <v>97.5</v>
      </c>
      <c r="G155" s="208">
        <v>95.4</v>
      </c>
      <c r="H155" s="208">
        <v>42.4</v>
      </c>
      <c r="I155" s="208">
        <v>86.2</v>
      </c>
      <c r="J155" s="208">
        <v>71.099999999999994</v>
      </c>
      <c r="K155" s="208">
        <v>90.1</v>
      </c>
      <c r="L155" s="208">
        <v>100</v>
      </c>
      <c r="M155" s="208">
        <v>99.8</v>
      </c>
      <c r="N155" s="208">
        <v>93.5</v>
      </c>
      <c r="O155" s="218">
        <v>41.4</v>
      </c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</row>
    <row r="156" spans="1:29" ht="27" customHeight="1" thickBot="1">
      <c r="A156" s="178" t="s">
        <v>169</v>
      </c>
      <c r="B156" s="188">
        <v>21.204462500304082</v>
      </c>
      <c r="C156" s="200">
        <v>28.334743264137433</v>
      </c>
      <c r="D156" s="195">
        <v>34.468084488188971</v>
      </c>
      <c r="E156" s="312">
        <v>32.1</v>
      </c>
      <c r="F156" s="203">
        <v>68.900000000000006</v>
      </c>
      <c r="G156" s="203">
        <v>37.799999999999997</v>
      </c>
      <c r="H156" s="203">
        <v>36.799999999999997</v>
      </c>
      <c r="I156" s="203">
        <v>31.9</v>
      </c>
      <c r="J156" s="202">
        <v>21.7</v>
      </c>
      <c r="K156" s="202">
        <v>28</v>
      </c>
      <c r="L156" s="202">
        <v>18.7</v>
      </c>
      <c r="M156" s="203">
        <v>35.9</v>
      </c>
      <c r="N156" s="202">
        <v>0</v>
      </c>
      <c r="O156" s="219">
        <v>0</v>
      </c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</row>
    <row r="157" spans="1:29" ht="13.5" thickBot="1">
      <c r="A157" s="156" t="s">
        <v>218</v>
      </c>
      <c r="B157" s="228"/>
      <c r="C157" s="268"/>
      <c r="D157" s="268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316"/>
    </row>
    <row r="158" spans="1:29" ht="33" customHeight="1">
      <c r="A158" s="179" t="s">
        <v>229</v>
      </c>
      <c r="B158" s="295" t="s">
        <v>170</v>
      </c>
      <c r="C158" s="238">
        <f t="shared" ref="C158:C165" si="0">AVERAGE(E158:O158)</f>
        <v>89.727272727272734</v>
      </c>
      <c r="D158" s="285">
        <f t="shared" ref="D158:D165" si="1">AVERAGE(E158:L158)</f>
        <v>89.850000000000009</v>
      </c>
      <c r="E158" s="298">
        <v>91.5</v>
      </c>
      <c r="F158" s="199">
        <v>89.3</v>
      </c>
      <c r="G158" s="204">
        <v>91.9</v>
      </c>
      <c r="H158" s="199">
        <v>88.8</v>
      </c>
      <c r="I158" s="199">
        <v>89.3</v>
      </c>
      <c r="J158" s="199">
        <v>89</v>
      </c>
      <c r="K158" s="199">
        <v>85.9</v>
      </c>
      <c r="L158" s="199">
        <v>93.1</v>
      </c>
      <c r="M158" s="199">
        <v>88.6</v>
      </c>
      <c r="N158" s="199">
        <v>89.4</v>
      </c>
      <c r="O158" s="285">
        <v>90.2</v>
      </c>
      <c r="P158" s="189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</row>
    <row r="159" spans="1:29" ht="33" customHeight="1">
      <c r="A159" s="180" t="s">
        <v>230</v>
      </c>
      <c r="B159" s="296" t="s">
        <v>171</v>
      </c>
      <c r="C159" s="205">
        <f t="shared" si="0"/>
        <v>71.263636363636365</v>
      </c>
      <c r="D159" s="218">
        <f t="shared" si="1"/>
        <v>68.849999999999994</v>
      </c>
      <c r="E159" s="190">
        <v>75.099999999999994</v>
      </c>
      <c r="F159" s="206">
        <v>63.3</v>
      </c>
      <c r="G159" s="207">
        <v>75.400000000000006</v>
      </c>
      <c r="H159" s="208">
        <v>66</v>
      </c>
      <c r="I159" s="208">
        <v>73.7</v>
      </c>
      <c r="J159" s="208">
        <v>66.400000000000006</v>
      </c>
      <c r="K159" s="206">
        <v>56.1</v>
      </c>
      <c r="L159" s="208">
        <v>74.8</v>
      </c>
      <c r="M159" s="208">
        <v>80.2</v>
      </c>
      <c r="N159" s="208">
        <v>70</v>
      </c>
      <c r="O159" s="218">
        <v>82.9</v>
      </c>
      <c r="P159" s="189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</row>
    <row r="160" spans="1:29" ht="33" customHeight="1">
      <c r="A160" s="180" t="s">
        <v>231</v>
      </c>
      <c r="B160" s="297" t="s">
        <v>171</v>
      </c>
      <c r="C160" s="205">
        <f t="shared" si="0"/>
        <v>73.581818181818178</v>
      </c>
      <c r="D160" s="218">
        <f t="shared" si="1"/>
        <v>72.037499999999994</v>
      </c>
      <c r="E160" s="313">
        <v>88.7</v>
      </c>
      <c r="F160" s="206">
        <v>60.8</v>
      </c>
      <c r="G160" s="207">
        <v>79.599999999999994</v>
      </c>
      <c r="H160" s="208">
        <v>69.900000000000006</v>
      </c>
      <c r="I160" s="208">
        <v>74.8</v>
      </c>
      <c r="J160" s="208">
        <v>66.3</v>
      </c>
      <c r="K160" s="208">
        <v>65.7</v>
      </c>
      <c r="L160" s="208">
        <v>70.5</v>
      </c>
      <c r="M160" s="208">
        <v>79.599999999999994</v>
      </c>
      <c r="N160" s="208">
        <v>70</v>
      </c>
      <c r="O160" s="218">
        <v>83.5</v>
      </c>
      <c r="P160" s="189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</row>
    <row r="161" spans="1:29" ht="33" customHeight="1">
      <c r="A161" s="180" t="s">
        <v>232</v>
      </c>
      <c r="B161" s="297" t="s">
        <v>171</v>
      </c>
      <c r="C161" s="205">
        <f t="shared" si="0"/>
        <v>68.936363636363637</v>
      </c>
      <c r="D161" s="218">
        <f t="shared" si="1"/>
        <v>66.512500000000003</v>
      </c>
      <c r="E161" s="190">
        <v>71.8</v>
      </c>
      <c r="F161" s="208">
        <v>66.2</v>
      </c>
      <c r="G161" s="207">
        <v>72.099999999999994</v>
      </c>
      <c r="H161" s="206">
        <v>63.8</v>
      </c>
      <c r="I161" s="208">
        <v>68.599999999999994</v>
      </c>
      <c r="J161" s="208">
        <v>58.9</v>
      </c>
      <c r="K161" s="206">
        <v>55.6</v>
      </c>
      <c r="L161" s="208">
        <v>75.099999999999994</v>
      </c>
      <c r="M161" s="208">
        <v>76.2</v>
      </c>
      <c r="N161" s="208">
        <v>69.7</v>
      </c>
      <c r="O161" s="218">
        <v>80.3</v>
      </c>
      <c r="P161" s="189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</row>
    <row r="162" spans="1:29" ht="33" customHeight="1">
      <c r="A162" s="180" t="s">
        <v>233</v>
      </c>
      <c r="B162" s="296" t="s">
        <v>172</v>
      </c>
      <c r="C162" s="205">
        <f t="shared" si="0"/>
        <v>73.509090909090915</v>
      </c>
      <c r="D162" s="218">
        <f t="shared" si="1"/>
        <v>71.150000000000006</v>
      </c>
      <c r="E162" s="190">
        <v>88.9</v>
      </c>
      <c r="F162" s="208">
        <v>76.3</v>
      </c>
      <c r="G162" s="209">
        <v>70.400000000000006</v>
      </c>
      <c r="H162" s="206">
        <v>61</v>
      </c>
      <c r="I162" s="208">
        <v>87.2</v>
      </c>
      <c r="J162" s="206">
        <v>54.4</v>
      </c>
      <c r="K162" s="206">
        <v>52.1</v>
      </c>
      <c r="L162" s="208">
        <v>78.900000000000006</v>
      </c>
      <c r="M162" s="208">
        <v>79.400000000000006</v>
      </c>
      <c r="N162" s="208">
        <v>79.599999999999994</v>
      </c>
      <c r="O162" s="218">
        <v>80.400000000000006</v>
      </c>
      <c r="P162" s="189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</row>
    <row r="163" spans="1:29" ht="33" customHeight="1">
      <c r="A163" s="180" t="s">
        <v>234</v>
      </c>
      <c r="B163" s="296" t="s">
        <v>173</v>
      </c>
      <c r="C163" s="205">
        <f t="shared" si="0"/>
        <v>80.054545454545462</v>
      </c>
      <c r="D163" s="218">
        <f t="shared" si="1"/>
        <v>75.987499999999997</v>
      </c>
      <c r="E163" s="190">
        <v>88</v>
      </c>
      <c r="F163" s="208">
        <v>70</v>
      </c>
      <c r="G163" s="208">
        <v>81.2</v>
      </c>
      <c r="H163" s="208">
        <v>70</v>
      </c>
      <c r="I163" s="208">
        <v>90.2</v>
      </c>
      <c r="J163" s="206">
        <v>60.3</v>
      </c>
      <c r="K163" s="206">
        <v>63.7</v>
      </c>
      <c r="L163" s="208">
        <v>84.5</v>
      </c>
      <c r="M163" s="208">
        <v>79.599999999999994</v>
      </c>
      <c r="N163" s="208">
        <v>93.1</v>
      </c>
      <c r="O163" s="218">
        <v>100</v>
      </c>
      <c r="P163" s="189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</row>
    <row r="164" spans="1:29" ht="33" customHeight="1">
      <c r="A164" s="180" t="s">
        <v>235</v>
      </c>
      <c r="B164" s="296" t="s">
        <v>174</v>
      </c>
      <c r="C164" s="205">
        <f t="shared" si="0"/>
        <v>89.945454545454538</v>
      </c>
      <c r="D164" s="218">
        <f>AVERAGE(E164:L164)</f>
        <v>89.162499999999994</v>
      </c>
      <c r="E164" s="190">
        <v>93.6</v>
      </c>
      <c r="F164" s="208">
        <v>85.4</v>
      </c>
      <c r="G164" s="208">
        <v>93</v>
      </c>
      <c r="H164" s="208">
        <v>92.1</v>
      </c>
      <c r="I164" s="208">
        <v>89.7</v>
      </c>
      <c r="J164" s="208">
        <v>80.599999999999994</v>
      </c>
      <c r="K164" s="208">
        <v>84.5</v>
      </c>
      <c r="L164" s="208">
        <v>94.4</v>
      </c>
      <c r="M164" s="208">
        <v>93.9</v>
      </c>
      <c r="N164" s="208">
        <v>88.1</v>
      </c>
      <c r="O164" s="218">
        <v>94.1</v>
      </c>
      <c r="P164" s="189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</row>
    <row r="165" spans="1:29" ht="33" customHeight="1" thickBot="1">
      <c r="A165" s="332" t="s">
        <v>236</v>
      </c>
      <c r="B165" s="333" t="s">
        <v>174</v>
      </c>
      <c r="C165" s="251">
        <f t="shared" si="0"/>
        <v>71.309090909090912</v>
      </c>
      <c r="D165" s="323">
        <f t="shared" si="1"/>
        <v>66.412499999999994</v>
      </c>
      <c r="E165" s="193">
        <v>80.3</v>
      </c>
      <c r="F165" s="253">
        <v>78.2</v>
      </c>
      <c r="G165" s="252">
        <v>87.3</v>
      </c>
      <c r="H165" s="252">
        <v>89.6</v>
      </c>
      <c r="I165" s="252">
        <v>86.6</v>
      </c>
      <c r="J165" s="256">
        <v>2.9</v>
      </c>
      <c r="K165" s="256">
        <v>15</v>
      </c>
      <c r="L165" s="252">
        <v>91.4</v>
      </c>
      <c r="M165" s="252">
        <v>85.1</v>
      </c>
      <c r="N165" s="253">
        <v>76.8</v>
      </c>
      <c r="O165" s="323">
        <v>91.2</v>
      </c>
      <c r="P165" s="189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</row>
    <row r="166" spans="1:29" ht="13.5" thickBot="1">
      <c r="A166" s="156" t="s">
        <v>238</v>
      </c>
      <c r="B166" s="228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321"/>
    </row>
    <row r="167" spans="1:29" ht="33" customHeight="1" thickBot="1">
      <c r="A167" s="334" t="s">
        <v>237</v>
      </c>
      <c r="B167" s="335" t="s">
        <v>173</v>
      </c>
      <c r="C167" s="336">
        <f>AVERAGE(E167:O167)</f>
        <v>41.372727272727275</v>
      </c>
      <c r="D167" s="337">
        <f>AVERAGE(E167:L167)</f>
        <v>39.450000000000003</v>
      </c>
      <c r="E167" s="342">
        <v>74.7</v>
      </c>
      <c r="F167" s="340">
        <v>45.4</v>
      </c>
      <c r="G167" s="340">
        <v>39</v>
      </c>
      <c r="H167" s="340">
        <v>13.2</v>
      </c>
      <c r="I167" s="340">
        <v>46.9</v>
      </c>
      <c r="J167" s="340">
        <v>27</v>
      </c>
      <c r="K167" s="340">
        <v>26.3</v>
      </c>
      <c r="L167" s="340">
        <v>43.1</v>
      </c>
      <c r="M167" s="340">
        <v>28.1</v>
      </c>
      <c r="N167" s="340">
        <v>46.9</v>
      </c>
      <c r="O167" s="341">
        <v>64.5</v>
      </c>
      <c r="P167" s="189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</row>
    <row r="168" spans="1:29" ht="13.5" thickBot="1">
      <c r="A168" s="156" t="s">
        <v>241</v>
      </c>
      <c r="B168" s="228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321"/>
    </row>
    <row r="169" spans="1:29" ht="33" customHeight="1" thickBot="1">
      <c r="A169" s="334" t="s">
        <v>240</v>
      </c>
      <c r="B169" s="335" t="s">
        <v>239</v>
      </c>
      <c r="C169" s="336">
        <f>AVERAGE(E169:O169)</f>
        <v>39.108785557262792</v>
      </c>
      <c r="D169" s="337">
        <f>AVERAGE(E169:L169)</f>
        <v>37.0934087011697</v>
      </c>
      <c r="E169" s="338">
        <v>72.739545604214683</v>
      </c>
      <c r="F169" s="339">
        <v>44.063551694450965</v>
      </c>
      <c r="G169" s="339">
        <v>32.332526230831313</v>
      </c>
      <c r="H169" s="339">
        <v>7.0502664554227286</v>
      </c>
      <c r="I169" s="339">
        <v>42.201698197527186</v>
      </c>
      <c r="J169" s="339">
        <v>29.493250801700349</v>
      </c>
      <c r="K169" s="339">
        <v>24.555535997183593</v>
      </c>
      <c r="L169" s="339">
        <v>44.310894628026773</v>
      </c>
      <c r="M169" s="339">
        <v>26.834831154684096</v>
      </c>
      <c r="N169" s="339">
        <v>45.867108117364999</v>
      </c>
      <c r="O169" s="337">
        <v>60.747432248484103</v>
      </c>
      <c r="P169" s="189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</row>
  </sheetData>
  <mergeCells count="1">
    <mergeCell ref="A1:G1"/>
  </mergeCells>
  <phoneticPr fontId="0" type="noConversion"/>
  <conditionalFormatting sqref="E88:O99 E139:O143 H154:H155">
    <cfRule type="cellIs" dxfId="8" priority="5" stopIfTrue="1" operator="lessThan">
      <formula>$B88</formula>
    </cfRule>
  </conditionalFormatting>
  <conditionalFormatting sqref="E114:O123 E101:O112 E72:O86">
    <cfRule type="cellIs" dxfId="7" priority="6" stopIfTrue="1" operator="greaterThan">
      <formula>$B72</formula>
    </cfRule>
  </conditionalFormatting>
  <conditionalFormatting sqref="E40:O54 E56:O70">
    <cfRule type="cellIs" dxfId="6" priority="7" stopIfTrue="1" operator="greaterThan">
      <formula>ROUND($B40,1)</formula>
    </cfRule>
  </conditionalFormatting>
  <conditionalFormatting sqref="C40:D54 C56:D70 C72:D86 C101:D112 C114:D123">
    <cfRule type="cellIs" dxfId="5" priority="8" stopIfTrue="1" operator="greaterThan">
      <formula>$B40</formula>
    </cfRule>
  </conditionalFormatting>
  <conditionalFormatting sqref="C88:D99 C125:D137">
    <cfRule type="cellIs" dxfId="4" priority="9" stopIfTrue="1" operator="lessThan">
      <formula>$B88</formula>
    </cfRule>
  </conditionalFormatting>
  <conditionalFormatting sqref="E125:O137">
    <cfRule type="cellIs" dxfId="3" priority="4" stopIfTrue="1" operator="lessThan">
      <formula>$B125</formula>
    </cfRule>
  </conditionalFormatting>
  <conditionalFormatting sqref="E139:O143">
    <cfRule type="cellIs" dxfId="2" priority="3" stopIfTrue="1" operator="lessThan">
      <formula>$B139</formula>
    </cfRule>
  </conditionalFormatting>
  <conditionalFormatting sqref="E154:G156 I154:O156 H156">
    <cfRule type="cellIs" dxfId="1" priority="2" stopIfTrue="1" operator="lessThan">
      <formula>$B154</formula>
    </cfRule>
  </conditionalFormatting>
  <conditionalFormatting sqref="E154:G156 I154:O156 H156">
    <cfRule type="cellIs" dxfId="0" priority="1" stopIfTrue="1" operator="lessThan">
      <formula>$B154</formula>
    </cfRule>
  </conditionalFormatting>
  <pageMargins left="0.35433070866141736" right="0.19685039370078741" top="0.82677165354330717" bottom="0.74803149606299213" header="0.51181102362204722" footer="0.51181102362204722"/>
  <pageSetup paperSize="9" scale="77" firstPageNumber="48" fitToHeight="6" orientation="landscape" useFirstPageNumber="1" r:id="rId1"/>
  <headerFooter alignWithMargins="0">
    <oddHeader xml:space="preserve">&amp;L06/01/2012&amp;RUKACR 2012 Report </oddHeader>
    <oddFooter>&amp;LPage &amp;P&amp;CLast updated: 05/03/2012&amp;R&amp;F</oddFooter>
  </headerFooter>
  <rowBreaks count="6" manualBreakCount="6">
    <brk id="38" max="14" man="1"/>
    <brk id="70" max="14" man="1"/>
    <brk id="99" max="14" man="1"/>
    <brk id="123" max="14" man="1"/>
    <brk id="137" max="14" man="1"/>
    <brk id="15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85" zoomScaleNormal="85" workbookViewId="0">
      <selection activeCell="K10" sqref="K10"/>
    </sheetView>
  </sheetViews>
  <sheetFormatPr defaultRowHeight="12.75"/>
  <cols>
    <col min="1" max="1" width="36.5703125" customWidth="1"/>
  </cols>
  <sheetData>
    <row r="1" spans="1:12" ht="20.25">
      <c r="A1" s="158" t="s">
        <v>206</v>
      </c>
      <c r="B1" s="159"/>
      <c r="C1" s="159"/>
      <c r="D1" s="159"/>
      <c r="E1" s="146"/>
      <c r="F1" s="146"/>
      <c r="G1" s="146"/>
      <c r="H1" s="146"/>
      <c r="I1" s="146"/>
      <c r="J1" s="146"/>
      <c r="K1" s="146"/>
      <c r="L1" s="146"/>
    </row>
    <row r="3" spans="1:12" ht="39.75" customHeight="1">
      <c r="A3" s="303" t="s">
        <v>124</v>
      </c>
      <c r="B3" s="303" t="s">
        <v>126</v>
      </c>
      <c r="C3" s="304" t="s">
        <v>20</v>
      </c>
      <c r="D3" s="303" t="s">
        <v>43</v>
      </c>
      <c r="E3" s="303" t="s">
        <v>127</v>
      </c>
      <c r="F3" s="304" t="s">
        <v>128</v>
      </c>
      <c r="G3" s="303" t="s">
        <v>19</v>
      </c>
      <c r="H3" s="303" t="s">
        <v>25</v>
      </c>
      <c r="I3" s="303" t="s">
        <v>129</v>
      </c>
      <c r="J3" s="303" t="s">
        <v>17</v>
      </c>
      <c r="K3" s="305" t="s">
        <v>130</v>
      </c>
      <c r="L3" s="303" t="s">
        <v>131</v>
      </c>
    </row>
    <row r="4" spans="1:12" ht="25.5" customHeight="1">
      <c r="A4" s="160" t="s">
        <v>207</v>
      </c>
      <c r="B4" s="306" t="s">
        <v>223</v>
      </c>
      <c r="C4" s="306" t="s">
        <v>224</v>
      </c>
      <c r="D4" s="306" t="s">
        <v>223</v>
      </c>
      <c r="E4" s="306" t="s">
        <v>223</v>
      </c>
      <c r="F4" s="306" t="s">
        <v>223</v>
      </c>
      <c r="G4" s="306" t="s">
        <v>223</v>
      </c>
      <c r="H4" s="306" t="s">
        <v>223</v>
      </c>
      <c r="I4" s="306" t="s">
        <v>223</v>
      </c>
      <c r="J4" s="306" t="s">
        <v>223</v>
      </c>
      <c r="K4" s="306" t="s">
        <v>223</v>
      </c>
      <c r="L4" s="306" t="s">
        <v>223</v>
      </c>
    </row>
    <row r="5" spans="1:12" ht="25.5" customHeight="1">
      <c r="A5" s="160" t="s">
        <v>208</v>
      </c>
      <c r="B5" s="306" t="s">
        <v>223</v>
      </c>
      <c r="C5" s="306" t="s">
        <v>224</v>
      </c>
      <c r="D5" s="306" t="s">
        <v>223</v>
      </c>
      <c r="E5" s="306" t="s">
        <v>223</v>
      </c>
      <c r="F5" s="306" t="s">
        <v>223</v>
      </c>
      <c r="G5" s="306" t="s">
        <v>223</v>
      </c>
      <c r="H5" s="306" t="s">
        <v>224</v>
      </c>
      <c r="I5" s="306" t="s">
        <v>223</v>
      </c>
      <c r="J5" s="306" t="s">
        <v>223</v>
      </c>
      <c r="K5" s="306" t="s">
        <v>223</v>
      </c>
      <c r="L5" s="306" t="s">
        <v>223</v>
      </c>
    </row>
    <row r="6" spans="1:12" ht="25.5" customHeight="1">
      <c r="A6" s="160" t="s">
        <v>219</v>
      </c>
      <c r="B6" s="306" t="s">
        <v>223</v>
      </c>
      <c r="C6" s="306" t="s">
        <v>224</v>
      </c>
      <c r="D6" s="306" t="s">
        <v>223</v>
      </c>
      <c r="E6" s="306" t="s">
        <v>223</v>
      </c>
      <c r="F6" s="306" t="s">
        <v>223</v>
      </c>
      <c r="G6" s="306" t="s">
        <v>223</v>
      </c>
      <c r="H6" s="306" t="s">
        <v>224</v>
      </c>
      <c r="I6" s="306" t="s">
        <v>224</v>
      </c>
      <c r="J6" s="306" t="s">
        <v>223</v>
      </c>
      <c r="K6" s="306" t="s">
        <v>224</v>
      </c>
      <c r="L6" s="306" t="s">
        <v>223</v>
      </c>
    </row>
    <row r="7" spans="1:12" ht="25.5" customHeight="1">
      <c r="A7" s="160" t="s">
        <v>220</v>
      </c>
      <c r="B7" s="306" t="s">
        <v>223</v>
      </c>
      <c r="C7" s="306" t="s">
        <v>224</v>
      </c>
      <c r="D7" s="306" t="s">
        <v>223</v>
      </c>
      <c r="E7" s="306" t="s">
        <v>223</v>
      </c>
      <c r="F7" s="306" t="s">
        <v>223</v>
      </c>
      <c r="G7" s="306" t="s">
        <v>223</v>
      </c>
      <c r="H7" s="306" t="s">
        <v>223</v>
      </c>
      <c r="I7" s="306" t="s">
        <v>223</v>
      </c>
      <c r="J7" s="306" t="s">
        <v>223</v>
      </c>
      <c r="K7" s="306" t="s">
        <v>224</v>
      </c>
      <c r="L7" s="306" t="s">
        <v>223</v>
      </c>
    </row>
    <row r="8" spans="1:12" ht="25.5" customHeight="1">
      <c r="A8" s="160" t="s">
        <v>221</v>
      </c>
      <c r="B8" s="306" t="s">
        <v>223</v>
      </c>
      <c r="C8" s="306" t="s">
        <v>224</v>
      </c>
      <c r="D8" s="306" t="s">
        <v>223</v>
      </c>
      <c r="E8" s="306" t="s">
        <v>223</v>
      </c>
      <c r="F8" s="306" t="s">
        <v>223</v>
      </c>
      <c r="G8" s="306" t="s">
        <v>223</v>
      </c>
      <c r="H8" s="306" t="s">
        <v>224</v>
      </c>
      <c r="I8" s="306" t="s">
        <v>223</v>
      </c>
      <c r="J8" s="306" t="s">
        <v>223</v>
      </c>
      <c r="K8" s="306" t="s">
        <v>223</v>
      </c>
      <c r="L8" s="306" t="s">
        <v>223</v>
      </c>
    </row>
    <row r="9" spans="1:12" ht="25.5" customHeight="1">
      <c r="A9" s="160" t="s">
        <v>222</v>
      </c>
      <c r="B9" s="306" t="s">
        <v>223</v>
      </c>
      <c r="C9" s="306" t="s">
        <v>224</v>
      </c>
      <c r="D9" s="306" t="s">
        <v>224</v>
      </c>
      <c r="E9" s="306" t="s">
        <v>223</v>
      </c>
      <c r="F9" s="306" t="s">
        <v>224</v>
      </c>
      <c r="G9" s="306" t="s">
        <v>223</v>
      </c>
      <c r="H9" s="306" t="s">
        <v>224</v>
      </c>
      <c r="I9" s="306" t="s">
        <v>224</v>
      </c>
      <c r="J9" s="306" t="s">
        <v>223</v>
      </c>
      <c r="K9" s="306" t="s">
        <v>224</v>
      </c>
      <c r="L9" s="306" t="s">
        <v>223</v>
      </c>
    </row>
    <row r="11" spans="1:12">
      <c r="A11" s="161" t="s">
        <v>209</v>
      </c>
    </row>
    <row r="12" spans="1:12">
      <c r="A12" s="161" t="s">
        <v>210</v>
      </c>
    </row>
    <row r="14" spans="1:12">
      <c r="A14" s="162"/>
      <c r="B14" s="162"/>
    </row>
  </sheetData>
  <phoneticPr fontId="28" type="noConversion"/>
  <pageMargins left="0.75" right="0.75" top="1" bottom="1" header="0.5" footer="0.5"/>
  <pageSetup scale="75" orientation="landscape" r:id="rId1"/>
  <headerFooter alignWithMargins="0">
    <oddHeader>&amp;L06/01/2012&amp;RUKACR 2012 Report</oddHeader>
    <oddFooter>&amp;LPage 55&amp;CLast updated: 05/03/2012&amp;R&amp;F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A2" sqref="A2"/>
    </sheetView>
  </sheetViews>
  <sheetFormatPr defaultRowHeight="12.75"/>
  <cols>
    <col min="1" max="1" width="2" customWidth="1"/>
    <col min="2" max="2" width="21.7109375" customWidth="1"/>
  </cols>
  <sheetData>
    <row r="1" spans="1:14" ht="20.25">
      <c r="A1" s="14" t="s">
        <v>225</v>
      </c>
      <c r="C1" s="38" t="s">
        <v>89</v>
      </c>
    </row>
    <row r="2" spans="1:14" ht="18">
      <c r="A2" s="55" t="s">
        <v>46</v>
      </c>
    </row>
    <row r="3" spans="1:14" ht="20.25">
      <c r="A3" s="38"/>
      <c r="C3" s="31"/>
    </row>
    <row r="4" spans="1:14" ht="26.25" customHeight="1">
      <c r="A4" s="351" t="s">
        <v>14</v>
      </c>
      <c r="B4" s="352"/>
      <c r="C4" s="52">
        <v>1999</v>
      </c>
      <c r="D4" s="52">
        <v>2000</v>
      </c>
      <c r="E4" s="52">
        <v>2001</v>
      </c>
      <c r="F4" s="52">
        <v>2002</v>
      </c>
      <c r="G4" s="52">
        <v>2003</v>
      </c>
      <c r="H4" s="52">
        <v>2004</v>
      </c>
      <c r="I4" s="52">
        <v>2005</v>
      </c>
      <c r="J4" s="65">
        <v>2006</v>
      </c>
      <c r="K4" s="65">
        <v>2007</v>
      </c>
      <c r="L4" s="65">
        <v>2008</v>
      </c>
      <c r="M4" s="65">
        <v>2009</v>
      </c>
      <c r="N4" s="65">
        <v>2010</v>
      </c>
    </row>
    <row r="5" spans="1:14" ht="15">
      <c r="A5" s="353"/>
      <c r="B5" s="354"/>
      <c r="C5" s="46" t="s">
        <v>87</v>
      </c>
      <c r="D5" s="46" t="s">
        <v>88</v>
      </c>
      <c r="E5" s="46" t="s">
        <v>102</v>
      </c>
      <c r="F5" s="46" t="s">
        <v>103</v>
      </c>
      <c r="G5" s="46" t="s">
        <v>104</v>
      </c>
      <c r="H5" s="46" t="s">
        <v>105</v>
      </c>
      <c r="I5" s="46" t="s">
        <v>70</v>
      </c>
      <c r="J5" s="66" t="s">
        <v>111</v>
      </c>
      <c r="K5" s="66" t="s">
        <v>177</v>
      </c>
      <c r="L5" s="66" t="s">
        <v>192</v>
      </c>
      <c r="M5" s="66" t="s">
        <v>199</v>
      </c>
      <c r="N5" s="66" t="s">
        <v>200</v>
      </c>
    </row>
    <row r="6" spans="1:14" ht="15">
      <c r="A6" s="53" t="s">
        <v>108</v>
      </c>
      <c r="B6" s="54"/>
      <c r="C6" s="86"/>
      <c r="D6" s="86">
        <v>98</v>
      </c>
      <c r="E6" s="86">
        <v>96</v>
      </c>
      <c r="F6" s="86">
        <v>96.764641175694109</v>
      </c>
      <c r="G6" s="86">
        <v>99.116656320283312</v>
      </c>
      <c r="H6" s="86">
        <v>101.18489347185877</v>
      </c>
      <c r="I6" s="86">
        <v>101.02032597867785</v>
      </c>
      <c r="J6" s="86">
        <v>100.25796874630804</v>
      </c>
      <c r="K6" s="86">
        <v>99.786163692574718</v>
      </c>
      <c r="L6" s="86">
        <v>101.74333039521073</v>
      </c>
      <c r="M6" s="86">
        <v>103.36542514626785</v>
      </c>
      <c r="N6" s="86">
        <v>101.98883704329643</v>
      </c>
    </row>
    <row r="7" spans="1:14" ht="14.25">
      <c r="A7" s="50" t="s">
        <v>17</v>
      </c>
      <c r="B7" s="50"/>
      <c r="C7" s="80">
        <v>30.047566682863209</v>
      </c>
      <c r="D7" s="80">
        <v>25.074797886561846</v>
      </c>
      <c r="E7" s="80">
        <v>30.189046211296095</v>
      </c>
      <c r="F7" s="89">
        <v>44.697733492202744</v>
      </c>
      <c r="G7" s="89">
        <v>71.6016168065496</v>
      </c>
      <c r="H7" s="80">
        <v>59.735645795927731</v>
      </c>
      <c r="I7" s="80">
        <v>54.395563495608158</v>
      </c>
      <c r="J7" s="80">
        <v>48.233797982541695</v>
      </c>
      <c r="K7" s="80">
        <v>66.626391329818389</v>
      </c>
      <c r="L7" s="80">
        <v>95.426022984084241</v>
      </c>
      <c r="M7" s="80">
        <v>93.24693839394223</v>
      </c>
      <c r="N7" s="80">
        <v>93.504550554793681</v>
      </c>
    </row>
    <row r="8" spans="1:14" ht="14.25">
      <c r="A8" s="50" t="s">
        <v>26</v>
      </c>
      <c r="B8" s="50"/>
      <c r="C8" s="80">
        <v>103.66032210834553</v>
      </c>
      <c r="D8" s="80">
        <v>103.91611239310438</v>
      </c>
      <c r="E8" s="80">
        <v>101.14466908044166</v>
      </c>
      <c r="F8" s="89">
        <v>98.996014547988764</v>
      </c>
      <c r="G8" s="89">
        <v>104.6031334973456</v>
      </c>
      <c r="H8" s="80">
        <v>105.98889005345352</v>
      </c>
      <c r="I8" s="80">
        <v>101.85056437101258</v>
      </c>
      <c r="J8" s="80">
        <v>103.13271388147463</v>
      </c>
      <c r="K8" s="80">
        <v>103.41998071587398</v>
      </c>
      <c r="L8" s="80">
        <v>103.62470862470863</v>
      </c>
      <c r="M8" s="80">
        <v>101.62428842504742</v>
      </c>
      <c r="N8" s="80">
        <v>101.00400473799989</v>
      </c>
    </row>
    <row r="9" spans="1:14" ht="14.25">
      <c r="A9" s="50" t="s">
        <v>109</v>
      </c>
      <c r="B9" s="50"/>
      <c r="C9" s="80"/>
      <c r="D9" s="80">
        <v>0</v>
      </c>
      <c r="E9" s="80">
        <v>0</v>
      </c>
      <c r="F9" s="89">
        <v>102.55299396565063</v>
      </c>
      <c r="G9" s="89">
        <v>103.77415918429462</v>
      </c>
      <c r="H9" s="80">
        <v>104.62949267859784</v>
      </c>
      <c r="I9" s="80">
        <v>99.980777548176263</v>
      </c>
      <c r="J9" s="80">
        <v>103.28377869777945</v>
      </c>
      <c r="K9" s="80">
        <v>107.05486088681771</v>
      </c>
      <c r="L9" s="80">
        <v>106.33731435370852</v>
      </c>
      <c r="M9" s="80">
        <v>104.11346918068824</v>
      </c>
      <c r="N9" s="80">
        <v>98.532758900991695</v>
      </c>
    </row>
    <row r="10" spans="1:14" ht="17.25">
      <c r="A10" s="47" t="s">
        <v>64</v>
      </c>
      <c r="B10" s="47"/>
      <c r="C10" s="86">
        <v>74.753418355810481</v>
      </c>
      <c r="D10" s="86">
        <v>90.562101033918424</v>
      </c>
      <c r="E10" s="86">
        <v>90</v>
      </c>
      <c r="F10" s="77">
        <v>92.196495642321878</v>
      </c>
      <c r="G10" s="77">
        <v>96.962394297093709</v>
      </c>
      <c r="H10" s="86">
        <v>97.671126220632019</v>
      </c>
      <c r="I10" s="86">
        <v>96.662478788669887</v>
      </c>
      <c r="J10" s="86">
        <v>95.661497685145349</v>
      </c>
      <c r="K10" s="86">
        <v>97.123582252878094</v>
      </c>
      <c r="L10" s="86">
        <v>101.38663500230886</v>
      </c>
      <c r="M10" s="86">
        <v>102.3579045755011</v>
      </c>
      <c r="N10" s="86">
        <v>100.81381914001426</v>
      </c>
    </row>
    <row r="11" spans="1:14" ht="12.75" customHeight="1">
      <c r="A11" s="15"/>
      <c r="B11" s="15"/>
      <c r="C11" s="44"/>
      <c r="D11" s="44"/>
      <c r="E11" s="44"/>
      <c r="F11" s="44"/>
      <c r="G11" s="44"/>
      <c r="H11" s="44"/>
      <c r="I11" s="44"/>
      <c r="J11" s="44"/>
    </row>
    <row r="12" spans="1:14" ht="12.75" customHeight="1">
      <c r="A12" s="45" t="s">
        <v>11</v>
      </c>
      <c r="B12" s="13" t="s">
        <v>47</v>
      </c>
      <c r="C12" s="44"/>
      <c r="D12" s="44"/>
      <c r="E12" s="44"/>
      <c r="F12" s="44"/>
      <c r="G12" s="44"/>
      <c r="H12" s="44"/>
      <c r="I12" s="44"/>
      <c r="J12" s="44"/>
    </row>
    <row r="13" spans="1:14" ht="12.75" customHeight="1">
      <c r="A13" s="8">
        <v>1</v>
      </c>
      <c r="B13" s="8" t="s">
        <v>10</v>
      </c>
      <c r="G13" s="21"/>
    </row>
    <row r="14" spans="1:14" ht="12.75" customHeight="1">
      <c r="A14" s="8" t="s">
        <v>9</v>
      </c>
      <c r="B14" s="8"/>
      <c r="G14" s="21"/>
    </row>
    <row r="15" spans="1:14">
      <c r="A15" s="25"/>
      <c r="B15" s="8"/>
    </row>
    <row r="16" spans="1:14">
      <c r="A16" s="8"/>
    </row>
    <row r="17" spans="1:2">
      <c r="A17" s="8"/>
      <c r="B17" s="8"/>
    </row>
    <row r="18" spans="1:2">
      <c r="A18" s="8"/>
      <c r="B18" s="8"/>
    </row>
    <row r="19" spans="1:2">
      <c r="A19" s="8"/>
      <c r="B19" s="20"/>
    </row>
    <row r="20" spans="1:2">
      <c r="A20" s="8"/>
      <c r="B20" s="19"/>
    </row>
    <row r="21" spans="1:2">
      <c r="A21" s="13"/>
      <c r="B21" s="19"/>
    </row>
    <row r="22" spans="1:2">
      <c r="A22" s="13"/>
      <c r="B22" s="19"/>
    </row>
    <row r="29" spans="1:2" ht="14.25" customHeight="1"/>
  </sheetData>
  <mergeCells count="2">
    <mergeCell ref="A4:B4"/>
    <mergeCell ref="A5:B5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90" orientation="landscape" r:id="rId1"/>
  <headerFooter alignWithMargins="0">
    <oddHeader xml:space="preserve">&amp;L06/01/2012&amp;RUKACR 2012 Report </oddHeader>
    <oddFooter>&amp;LPage 56&amp;CLast updated: 05/03/2012&amp;R&amp;F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workbookViewId="0">
      <selection activeCell="D9" sqref="D9"/>
    </sheetView>
  </sheetViews>
  <sheetFormatPr defaultRowHeight="12.75"/>
  <cols>
    <col min="1" max="1" width="2" customWidth="1"/>
    <col min="2" max="2" width="23.7109375" customWidth="1"/>
    <col min="9" max="9" width="8.85546875" bestFit="1" customWidth="1"/>
    <col min="10" max="10" width="10.42578125" customWidth="1"/>
    <col min="13" max="13" width="10.140625" customWidth="1"/>
    <col min="14" max="14" width="10" customWidth="1"/>
  </cols>
  <sheetData>
    <row r="1" spans="1:12" ht="20.25">
      <c r="A1" s="14" t="s">
        <v>226</v>
      </c>
      <c r="C1" s="38" t="s">
        <v>90</v>
      </c>
    </row>
    <row r="2" spans="1:12" ht="20.25">
      <c r="A2" s="2" t="s">
        <v>59</v>
      </c>
    </row>
    <row r="3" spans="1:12" ht="20.25">
      <c r="A3" s="2" t="s">
        <v>60</v>
      </c>
    </row>
    <row r="4" spans="1:12" ht="20.25">
      <c r="A4" s="38" t="s">
        <v>61</v>
      </c>
    </row>
    <row r="5" spans="1:12">
      <c r="C5" s="31"/>
    </row>
    <row r="6" spans="1:12" ht="26.25" customHeight="1">
      <c r="A6" s="351" t="s">
        <v>14</v>
      </c>
      <c r="B6" s="352"/>
      <c r="C6" s="65">
        <v>2001</v>
      </c>
      <c r="D6" s="65">
        <v>2002</v>
      </c>
      <c r="E6" s="65">
        <v>2003</v>
      </c>
      <c r="F6" s="65">
        <v>2004</v>
      </c>
      <c r="G6" s="65">
        <v>2005</v>
      </c>
      <c r="H6" s="65">
        <v>2006</v>
      </c>
      <c r="I6" s="65">
        <v>2007</v>
      </c>
      <c r="J6" s="65">
        <v>2008</v>
      </c>
      <c r="K6" s="65">
        <v>2009</v>
      </c>
      <c r="L6" s="65">
        <v>2010</v>
      </c>
    </row>
    <row r="7" spans="1:12" ht="15">
      <c r="A7" s="353"/>
      <c r="B7" s="354"/>
      <c r="C7" s="66" t="s">
        <v>102</v>
      </c>
      <c r="D7" s="66" t="s">
        <v>103</v>
      </c>
      <c r="E7" s="66" t="s">
        <v>104</v>
      </c>
      <c r="F7" s="66" t="s">
        <v>105</v>
      </c>
      <c r="G7" s="66" t="s">
        <v>70</v>
      </c>
      <c r="H7" s="66" t="s">
        <v>111</v>
      </c>
      <c r="I7" s="66" t="s">
        <v>177</v>
      </c>
      <c r="J7" s="66" t="s">
        <v>192</v>
      </c>
      <c r="K7" s="66" t="s">
        <v>199</v>
      </c>
      <c r="L7" s="66" t="s">
        <v>200</v>
      </c>
    </row>
    <row r="8" spans="1:12" ht="15">
      <c r="A8" s="53" t="s">
        <v>108</v>
      </c>
      <c r="B8" s="54"/>
      <c r="C8" s="86">
        <v>85.748584425977967</v>
      </c>
      <c r="D8" s="86">
        <v>95.72076990381332</v>
      </c>
      <c r="E8" s="86">
        <v>99.750930070877075</v>
      </c>
      <c r="F8" s="86">
        <v>101.34196281433105</v>
      </c>
      <c r="G8" s="86">
        <v>101.34196281433105</v>
      </c>
      <c r="H8" s="86">
        <v>101.13543745106691</v>
      </c>
      <c r="I8" s="86">
        <v>99.414741992950439</v>
      </c>
      <c r="J8" s="86">
        <v>102.37783945071868</v>
      </c>
      <c r="K8" s="86">
        <v>103.48354788837237</v>
      </c>
      <c r="L8" s="300">
        <v>1.025968396306038</v>
      </c>
    </row>
    <row r="9" spans="1:12" ht="14.25">
      <c r="A9" s="49"/>
      <c r="B9" s="48" t="s">
        <v>55</v>
      </c>
      <c r="C9" s="80">
        <v>84.9</v>
      </c>
      <c r="D9" s="80">
        <v>94.4</v>
      </c>
      <c r="E9" s="80">
        <v>102</v>
      </c>
      <c r="F9" s="89">
        <v>102</v>
      </c>
      <c r="G9" s="89">
        <v>105</v>
      </c>
      <c r="H9" s="143">
        <v>101.2</v>
      </c>
      <c r="I9" s="143">
        <v>102.8</v>
      </c>
      <c r="J9" s="143">
        <v>105.8</v>
      </c>
      <c r="K9" s="143">
        <v>103.3</v>
      </c>
      <c r="L9" s="299">
        <v>1.0185797214508057</v>
      </c>
    </row>
    <row r="10" spans="1:12" ht="14.25">
      <c r="A10" s="49"/>
      <c r="B10" s="48" t="s">
        <v>54</v>
      </c>
      <c r="C10" s="80">
        <v>39.724912580751983</v>
      </c>
      <c r="D10" s="80">
        <v>97.107281800757548</v>
      </c>
      <c r="E10" s="80">
        <v>100.21887075634871</v>
      </c>
      <c r="F10" s="80">
        <v>103.95669073649864</v>
      </c>
      <c r="G10" s="80">
        <v>105</v>
      </c>
      <c r="H10" s="80">
        <v>105.01218769043265</v>
      </c>
      <c r="I10" s="80">
        <v>98.455104892333011</v>
      </c>
      <c r="J10" s="80">
        <v>104.74972060467032</v>
      </c>
      <c r="K10" s="80">
        <v>110.4670907</v>
      </c>
      <c r="L10" s="299">
        <v>1.0469999999999999</v>
      </c>
    </row>
    <row r="11" spans="1:12" ht="14.25">
      <c r="A11" s="49"/>
      <c r="B11" s="48" t="s">
        <v>44</v>
      </c>
      <c r="C11" s="80">
        <v>69.5</v>
      </c>
      <c r="D11" s="80">
        <v>98.1</v>
      </c>
      <c r="E11" s="80">
        <v>99.4</v>
      </c>
      <c r="F11" s="89">
        <v>98.6</v>
      </c>
      <c r="G11" s="89">
        <v>93</v>
      </c>
      <c r="H11" s="89">
        <v>95.8</v>
      </c>
      <c r="I11" s="89">
        <v>95.5</v>
      </c>
      <c r="J11" s="89">
        <v>98.5</v>
      </c>
      <c r="K11" s="89">
        <v>101.4</v>
      </c>
      <c r="L11" s="299">
        <v>0.9950416088104248</v>
      </c>
    </row>
    <row r="12" spans="1:12" ht="14.25">
      <c r="A12" s="49"/>
      <c r="B12" s="48" t="s">
        <v>16</v>
      </c>
      <c r="C12" s="80">
        <v>100.32333393209987</v>
      </c>
      <c r="D12" s="80">
        <v>95.894554883318932</v>
      </c>
      <c r="E12" s="80">
        <v>99.763435125350952</v>
      </c>
      <c r="F12" s="89">
        <v>105.55682182312012</v>
      </c>
      <c r="G12" s="89">
        <v>98</v>
      </c>
      <c r="H12" s="89">
        <v>99.962098651794904</v>
      </c>
      <c r="I12" s="89">
        <v>98.520898818969727</v>
      </c>
      <c r="J12" s="89">
        <v>109.53908447926801</v>
      </c>
      <c r="K12" s="89">
        <v>102.79243568056151</v>
      </c>
      <c r="L12" s="299">
        <v>1.0189163684844971</v>
      </c>
    </row>
    <row r="13" spans="1:12" ht="14.25">
      <c r="A13" s="49"/>
      <c r="B13" s="48" t="s">
        <v>18</v>
      </c>
      <c r="C13" s="80">
        <v>78.705843753417653</v>
      </c>
      <c r="D13" s="80">
        <v>95.879514930238628</v>
      </c>
      <c r="E13" s="80">
        <v>101.40056610107422</v>
      </c>
      <c r="F13" s="89">
        <v>102.29599475860596</v>
      </c>
      <c r="G13" s="89">
        <v>101</v>
      </c>
      <c r="H13" s="89">
        <v>102.6259492993903</v>
      </c>
      <c r="I13" s="89">
        <v>97.550684213638306</v>
      </c>
      <c r="J13" s="89">
        <v>98.547705493720599</v>
      </c>
      <c r="K13" s="89">
        <v>98.75427047746021</v>
      </c>
      <c r="L13" s="299">
        <v>1.0204620361328125</v>
      </c>
    </row>
    <row r="14" spans="1:12" ht="14.25">
      <c r="A14" s="49"/>
      <c r="B14" s="48" t="s">
        <v>19</v>
      </c>
      <c r="C14" s="80">
        <v>92.665423196779102</v>
      </c>
      <c r="D14" s="80">
        <v>91.734479079558227</v>
      </c>
      <c r="E14" s="80">
        <v>97.011011838912964</v>
      </c>
      <c r="F14" s="89">
        <v>97.119683027267456</v>
      </c>
      <c r="G14" s="89">
        <v>98</v>
      </c>
      <c r="H14" s="89">
        <v>99.620086837294338</v>
      </c>
      <c r="I14" s="89">
        <v>100.29999999999998</v>
      </c>
      <c r="J14" s="89">
        <v>101.13231560963125</v>
      </c>
      <c r="K14" s="89">
        <v>104.03444512150209</v>
      </c>
      <c r="L14" s="299">
        <v>1.0200155973434448</v>
      </c>
    </row>
    <row r="15" spans="1:12" ht="14.25">
      <c r="A15" s="49"/>
      <c r="B15" s="48" t="s">
        <v>25</v>
      </c>
      <c r="C15" s="80">
        <v>102.41300600922345</v>
      </c>
      <c r="D15" s="80">
        <v>95.380009829766323</v>
      </c>
      <c r="E15" s="80">
        <v>99.809896945953369</v>
      </c>
      <c r="F15" s="89">
        <v>108.09670686721802</v>
      </c>
      <c r="G15" s="89">
        <v>108.09670686721802</v>
      </c>
      <c r="H15" s="89">
        <v>104.02945387604828</v>
      </c>
      <c r="I15" s="89">
        <v>103.40628623962402</v>
      </c>
      <c r="J15" s="89">
        <v>105.93222526196251</v>
      </c>
      <c r="K15" s="89">
        <v>106.62301497704523</v>
      </c>
      <c r="L15" s="299">
        <v>1.0350501537322998</v>
      </c>
    </row>
    <row r="16" spans="1:12" ht="14.25">
      <c r="A16" s="49"/>
      <c r="B16" s="48" t="s">
        <v>27</v>
      </c>
      <c r="C16" s="80">
        <v>98.075316138376692</v>
      </c>
      <c r="D16" s="80">
        <v>101.00698526869078</v>
      </c>
      <c r="E16" s="80">
        <v>102.48557329177856</v>
      </c>
      <c r="F16" s="89">
        <v>101.51482820510864</v>
      </c>
      <c r="G16" s="89">
        <v>100</v>
      </c>
      <c r="H16" s="89">
        <v>100.88682818520212</v>
      </c>
      <c r="I16" s="89">
        <v>100.30444860458374</v>
      </c>
      <c r="J16" s="89">
        <v>101.92758333963263</v>
      </c>
      <c r="K16" s="89">
        <v>100.71325265461017</v>
      </c>
      <c r="L16" s="299">
        <v>1.0526816844940186</v>
      </c>
    </row>
    <row r="17" spans="1:4" ht="12.75" customHeight="1">
      <c r="A17" s="37"/>
      <c r="B17" s="8"/>
      <c r="D17" s="21"/>
    </row>
    <row r="18" spans="1:4" ht="12.75" customHeight="1">
      <c r="A18" s="45" t="s">
        <v>11</v>
      </c>
      <c r="B18" s="13" t="s">
        <v>47</v>
      </c>
      <c r="D18" s="21"/>
    </row>
    <row r="19" spans="1:4" ht="12.75" customHeight="1">
      <c r="A19" t="s">
        <v>48</v>
      </c>
      <c r="B19" s="8" t="s">
        <v>45</v>
      </c>
      <c r="D19" s="21"/>
    </row>
    <row r="20" spans="1:4" ht="12.75" customHeight="1">
      <c r="A20" s="8" t="s">
        <v>21</v>
      </c>
      <c r="B20" s="8"/>
      <c r="D20" s="21"/>
    </row>
    <row r="21" spans="1:4" ht="12.75" customHeight="1">
      <c r="A21" s="25"/>
      <c r="B21" s="8"/>
    </row>
    <row r="22" spans="1:4" ht="12.75" customHeight="1">
      <c r="A22" s="10"/>
      <c r="B22" s="8"/>
    </row>
    <row r="23" spans="1:4" ht="12.75" customHeight="1">
      <c r="A23" s="25"/>
      <c r="B23" s="8"/>
    </row>
    <row r="24" spans="1:4">
      <c r="A24" s="13"/>
      <c r="B24" s="42"/>
      <c r="C24" s="1"/>
    </row>
    <row r="25" spans="1:4" ht="14.25" customHeight="1">
      <c r="A25" s="13"/>
      <c r="B25" s="42"/>
      <c r="C25" s="1"/>
    </row>
    <row r="26" spans="1:4">
      <c r="A26" s="13"/>
      <c r="B26" s="43"/>
      <c r="C26" s="1"/>
    </row>
    <row r="27" spans="1:4">
      <c r="A27" s="13"/>
      <c r="B27" s="19"/>
      <c r="C27" s="1"/>
    </row>
    <row r="28" spans="1:4">
      <c r="A28" s="8"/>
      <c r="B28" s="19"/>
    </row>
    <row r="29" spans="1:4">
      <c r="A29" s="13"/>
      <c r="B29" s="19"/>
    </row>
    <row r="30" spans="1:4">
      <c r="A30" s="13"/>
      <c r="B30" s="19"/>
    </row>
  </sheetData>
  <mergeCells count="2">
    <mergeCell ref="A6:B6"/>
    <mergeCell ref="A7:B7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90" orientation="landscape" r:id="rId1"/>
  <headerFooter alignWithMargins="0">
    <oddHeader xml:space="preserve">&amp;L06/01/2012&amp;RUKACR 2012 Report </oddHeader>
    <oddFooter>&amp;LPage 57&amp;CLast updated: 05/03/2012&amp;R&amp;F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Normal="100" workbookViewId="0">
      <selection activeCell="C21" sqref="C21:K21"/>
    </sheetView>
  </sheetViews>
  <sheetFormatPr defaultRowHeight="12.75"/>
  <cols>
    <col min="1" max="1" width="2.5703125" customWidth="1"/>
    <col min="2" max="2" width="24.140625" customWidth="1"/>
    <col min="16" max="16" width="24.140625" customWidth="1"/>
    <col min="18" max="18" width="10.140625" customWidth="1"/>
  </cols>
  <sheetData>
    <row r="1" spans="1:15" ht="20.25">
      <c r="A1" s="14" t="s">
        <v>84</v>
      </c>
      <c r="C1" s="38" t="s">
        <v>49</v>
      </c>
    </row>
    <row r="2" spans="1:15" ht="20.25">
      <c r="A2" s="14"/>
      <c r="E2" s="31"/>
    </row>
    <row r="3" spans="1:15" ht="20.25">
      <c r="A3" s="14" t="s">
        <v>91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6.25" customHeight="1">
      <c r="A4" s="67" t="s">
        <v>14</v>
      </c>
      <c r="B4" s="68"/>
      <c r="C4" s="356" t="s">
        <v>68</v>
      </c>
      <c r="D4" s="357"/>
      <c r="E4" s="357"/>
      <c r="F4" s="357"/>
      <c r="G4" s="357"/>
      <c r="H4" s="357"/>
      <c r="I4" s="357"/>
      <c r="J4" s="357"/>
      <c r="K4" s="357"/>
      <c r="L4" s="69"/>
      <c r="M4" s="69"/>
      <c r="N4" s="69"/>
      <c r="O4" s="70"/>
    </row>
    <row r="5" spans="1:15" ht="15">
      <c r="A5" s="71"/>
      <c r="B5" s="72"/>
      <c r="C5" s="73">
        <v>2000</v>
      </c>
      <c r="D5" s="73">
        <v>2001</v>
      </c>
      <c r="E5" s="73">
        <v>2002</v>
      </c>
      <c r="F5" s="73">
        <v>2003</v>
      </c>
      <c r="G5" s="73">
        <v>2004</v>
      </c>
      <c r="H5" s="73">
        <v>2005</v>
      </c>
      <c r="I5" s="73">
        <v>2006</v>
      </c>
      <c r="J5" s="73">
        <v>2007</v>
      </c>
      <c r="K5" s="73">
        <v>2008</v>
      </c>
      <c r="L5" s="73">
        <v>2009</v>
      </c>
      <c r="M5" s="73">
        <v>2010</v>
      </c>
      <c r="N5" s="73">
        <v>2011</v>
      </c>
      <c r="O5" s="74">
        <v>2012</v>
      </c>
    </row>
    <row r="6" spans="1:15" ht="15">
      <c r="A6" s="75" t="s">
        <v>108</v>
      </c>
      <c r="B6" s="76"/>
      <c r="C6" s="77"/>
      <c r="D6" s="77"/>
      <c r="E6" s="77">
        <v>4.5</v>
      </c>
      <c r="F6" s="77">
        <v>5.0999999999999996</v>
      </c>
      <c r="G6" s="77">
        <v>4.7555555555555555</v>
      </c>
      <c r="H6" s="77">
        <v>4.1935484946024175</v>
      </c>
      <c r="I6" s="77">
        <v>3.6213060904549326</v>
      </c>
      <c r="J6" s="77">
        <v>4.1073739867408507</v>
      </c>
      <c r="K6" s="77">
        <v>3.6375000000000002</v>
      </c>
      <c r="L6" s="77">
        <f>(SUM(L7:L14))/8</f>
        <v>2.7533532050651939</v>
      </c>
      <c r="M6" s="77">
        <f>(SUM(M7:M14))/8</f>
        <v>1.8462775995806866</v>
      </c>
      <c r="N6" s="77">
        <f>(SUM(N7:N14))/8</f>
        <v>1.49416879998946</v>
      </c>
      <c r="O6" s="77">
        <f>(SUM(O7:O14))/8</f>
        <v>1.4037837473095396</v>
      </c>
    </row>
    <row r="7" spans="1:15" ht="16.5">
      <c r="A7" s="78"/>
      <c r="B7" s="79" t="s">
        <v>71</v>
      </c>
      <c r="C7" s="80">
        <v>0.2</v>
      </c>
      <c r="D7" s="80">
        <v>0.4</v>
      </c>
      <c r="E7" s="80">
        <v>0.3</v>
      </c>
      <c r="F7" s="80">
        <v>0.19</v>
      </c>
      <c r="G7" s="80">
        <v>0.5</v>
      </c>
      <c r="H7" s="80">
        <v>0.23</v>
      </c>
      <c r="I7" s="80">
        <v>7.0000000000000007E-2</v>
      </c>
      <c r="J7" s="80">
        <v>4.8</v>
      </c>
      <c r="K7" s="147">
        <v>1.3</v>
      </c>
      <c r="L7" s="148">
        <v>7.0000000000000001E-3</v>
      </c>
      <c r="M7" s="148">
        <v>7.0000000000000001E-3</v>
      </c>
      <c r="N7" s="148">
        <v>0.04</v>
      </c>
      <c r="O7" s="148">
        <v>1.2999999999999999E-2</v>
      </c>
    </row>
    <row r="8" spans="1:15" ht="16.5">
      <c r="A8" s="78"/>
      <c r="B8" s="79" t="s">
        <v>72</v>
      </c>
      <c r="C8" s="80">
        <v>2.4125245123695871</v>
      </c>
      <c r="D8" s="80">
        <v>3.3298320647679285</v>
      </c>
      <c r="E8" s="80">
        <v>3.8632530068560231</v>
      </c>
      <c r="F8" s="80">
        <v>6.2163405633963347</v>
      </c>
      <c r="G8" s="80">
        <v>5.8829296836903868</v>
      </c>
      <c r="H8" s="80">
        <v>4.8269053723490263</v>
      </c>
      <c r="I8" s="80">
        <v>4.7164641765694402</v>
      </c>
      <c r="J8" s="80">
        <v>5.1560069999999998</v>
      </c>
      <c r="K8" s="80">
        <v>4.8</v>
      </c>
      <c r="L8" s="80">
        <v>6.6</v>
      </c>
      <c r="M8" s="80">
        <v>6.3742089999999996</v>
      </c>
      <c r="N8" s="80">
        <v>3.2625829999999998</v>
      </c>
      <c r="O8" s="80">
        <v>2.6</v>
      </c>
    </row>
    <row r="9" spans="1:15" ht="16.5">
      <c r="A9" s="78"/>
      <c r="B9" s="79" t="s">
        <v>22</v>
      </c>
      <c r="C9" s="80">
        <v>0.9</v>
      </c>
      <c r="D9" s="80">
        <v>1.4</v>
      </c>
      <c r="E9" s="80">
        <v>1.6</v>
      </c>
      <c r="F9" s="80">
        <v>1.4</v>
      </c>
      <c r="G9" s="80">
        <v>1.9</v>
      </c>
      <c r="H9" s="80">
        <v>1.6</v>
      </c>
      <c r="I9" s="80">
        <v>1.5</v>
      </c>
      <c r="J9" s="80">
        <v>2.1</v>
      </c>
      <c r="K9" s="149">
        <v>1.7</v>
      </c>
      <c r="L9" s="149">
        <v>1.93</v>
      </c>
      <c r="M9" s="149">
        <v>1.03</v>
      </c>
      <c r="N9" s="149">
        <v>0.94</v>
      </c>
      <c r="O9" s="149">
        <v>1.1499999999999999</v>
      </c>
    </row>
    <row r="10" spans="1:15" ht="14.25">
      <c r="A10" s="78"/>
      <c r="B10" s="82" t="s">
        <v>16</v>
      </c>
      <c r="C10" s="80">
        <v>2.1</v>
      </c>
      <c r="D10" s="80">
        <v>1.1000000000000001</v>
      </c>
      <c r="E10" s="80">
        <v>0.7</v>
      </c>
      <c r="F10" s="80">
        <v>1.6</v>
      </c>
      <c r="G10" s="80">
        <v>1.3</v>
      </c>
      <c r="H10" s="80">
        <v>1.2</v>
      </c>
      <c r="I10" s="80">
        <v>3.3</v>
      </c>
      <c r="J10" s="80">
        <v>2</v>
      </c>
      <c r="K10" s="80">
        <v>2.6</v>
      </c>
      <c r="L10" s="80">
        <v>1</v>
      </c>
      <c r="M10" s="80">
        <v>0.8</v>
      </c>
      <c r="N10" s="80">
        <v>2</v>
      </c>
      <c r="O10" s="80">
        <v>2.2421524663677102</v>
      </c>
    </row>
    <row r="11" spans="1:15" ht="14.25">
      <c r="A11" s="78"/>
      <c r="B11" s="82" t="s">
        <v>18</v>
      </c>
      <c r="C11" s="80">
        <v>9.154057771664375</v>
      </c>
      <c r="D11" s="80">
        <v>8.0148779170916082</v>
      </c>
      <c r="E11" s="80">
        <v>10.6</v>
      </c>
      <c r="F11" s="80">
        <v>8.1999999999999993</v>
      </c>
      <c r="G11" s="80">
        <v>7.6</v>
      </c>
      <c r="H11" s="80">
        <v>3.9</v>
      </c>
      <c r="I11" s="80">
        <v>3.3</v>
      </c>
      <c r="J11" s="80">
        <v>1.87</v>
      </c>
      <c r="K11" s="80">
        <v>1.3</v>
      </c>
      <c r="L11" s="80">
        <v>1.4156</v>
      </c>
      <c r="M11" s="80">
        <v>1.6975</v>
      </c>
      <c r="N11" s="80">
        <v>1.4</v>
      </c>
      <c r="O11" s="80">
        <v>1.17</v>
      </c>
    </row>
    <row r="12" spans="1:15" ht="16.5">
      <c r="A12" s="78"/>
      <c r="B12" s="82" t="s">
        <v>115</v>
      </c>
      <c r="C12" s="80">
        <v>16</v>
      </c>
      <c r="D12" s="80">
        <v>11.8</v>
      </c>
      <c r="E12" s="80">
        <v>7.1</v>
      </c>
      <c r="F12" s="80">
        <v>6.8618413775303271</v>
      </c>
      <c r="G12" s="80">
        <v>4.8</v>
      </c>
      <c r="H12" s="80">
        <v>4.368755014222157</v>
      </c>
      <c r="I12" s="80">
        <v>4.6772115659891211</v>
      </c>
      <c r="J12" s="80">
        <v>4.3424861829985089</v>
      </c>
      <c r="K12" s="80">
        <v>3</v>
      </c>
      <c r="L12" s="80">
        <v>2.0944998763090625</v>
      </c>
      <c r="M12" s="80">
        <v>1.7781711389145916</v>
      </c>
      <c r="N12" s="80">
        <v>1.7044808908753457</v>
      </c>
      <c r="O12" s="80">
        <v>1.6670396061758783</v>
      </c>
    </row>
    <row r="13" spans="1:15" ht="14.25">
      <c r="A13" s="78"/>
      <c r="B13" s="82" t="s">
        <v>25</v>
      </c>
      <c r="C13" s="80">
        <v>7.6</v>
      </c>
      <c r="D13" s="80">
        <v>7.686387686387687</v>
      </c>
      <c r="E13" s="80">
        <v>9.1477060798209617</v>
      </c>
      <c r="F13" s="80">
        <v>9.3000000000000007</v>
      </c>
      <c r="G13" s="80">
        <v>6.7</v>
      </c>
      <c r="H13" s="80">
        <v>5.994377437199601</v>
      </c>
      <c r="I13" s="80">
        <v>3.4230032481052719</v>
      </c>
      <c r="J13" s="80">
        <v>2.5897210454799775</v>
      </c>
      <c r="K13" s="80">
        <v>2.2999999999999998</v>
      </c>
      <c r="L13" s="80">
        <v>2.0749103669234876</v>
      </c>
      <c r="M13" s="80">
        <v>1.6333406577309015</v>
      </c>
      <c r="N13" s="80">
        <v>1.9262865090403338</v>
      </c>
      <c r="O13" s="80">
        <v>1.7680779059327301</v>
      </c>
    </row>
    <row r="14" spans="1:15" ht="14.25">
      <c r="A14" s="78"/>
      <c r="B14" s="82" t="s">
        <v>27</v>
      </c>
      <c r="C14" s="80">
        <v>6.2</v>
      </c>
      <c r="D14" s="80">
        <v>12.1</v>
      </c>
      <c r="E14" s="80">
        <v>5.5</v>
      </c>
      <c r="F14" s="80">
        <v>5.5</v>
      </c>
      <c r="G14" s="80">
        <v>9.1999999999999993</v>
      </c>
      <c r="H14" s="80">
        <v>9.4</v>
      </c>
      <c r="I14" s="80">
        <v>6.3</v>
      </c>
      <c r="J14" s="80">
        <v>10.000777665448323</v>
      </c>
      <c r="K14" s="80">
        <v>12.1</v>
      </c>
      <c r="L14" s="80">
        <v>6.9048153972889992</v>
      </c>
      <c r="M14" s="80">
        <v>1.45</v>
      </c>
      <c r="N14" s="80">
        <v>0.68</v>
      </c>
      <c r="O14" s="80">
        <v>0.62</v>
      </c>
    </row>
    <row r="15" spans="1:15" ht="14.25">
      <c r="A15" s="83" t="s">
        <v>17</v>
      </c>
      <c r="B15" s="78"/>
      <c r="C15" s="80">
        <v>0.93</v>
      </c>
      <c r="D15" s="80">
        <v>0.52199850857568975</v>
      </c>
      <c r="E15" s="80">
        <v>0.52447552447552448</v>
      </c>
      <c r="F15" s="80">
        <v>0.52</v>
      </c>
      <c r="G15" s="80">
        <v>0.5</v>
      </c>
      <c r="H15" s="80">
        <v>0.85779491618792791</v>
      </c>
      <c r="I15" s="80">
        <v>0.67002995428030898</v>
      </c>
      <c r="J15" s="80">
        <v>0.65700045310376076</v>
      </c>
      <c r="K15" s="80">
        <v>0.5</v>
      </c>
      <c r="L15" s="80">
        <v>0.54878965569087357</v>
      </c>
      <c r="M15" s="80">
        <v>0.58071155542487496</v>
      </c>
      <c r="N15" s="80">
        <v>0.36861132770964766</v>
      </c>
      <c r="O15" s="80">
        <v>0.3981602251664722</v>
      </c>
    </row>
    <row r="16" spans="1:15" ht="14.25">
      <c r="A16" s="83" t="s">
        <v>26</v>
      </c>
      <c r="B16" s="83"/>
      <c r="C16" s="80">
        <v>4.5999999999999996</v>
      </c>
      <c r="D16" s="80">
        <v>3.15</v>
      </c>
      <c r="E16" s="80">
        <v>3.91</v>
      </c>
      <c r="F16" s="80">
        <v>6.8657478305257786</v>
      </c>
      <c r="G16" s="80">
        <v>6.8</v>
      </c>
      <c r="H16" s="80">
        <v>5.220835333653385</v>
      </c>
      <c r="I16" s="80">
        <v>3.143507972665148</v>
      </c>
      <c r="J16" s="80">
        <v>3.2</v>
      </c>
      <c r="K16" s="150">
        <v>2.6</v>
      </c>
      <c r="L16" s="150">
        <v>2.1</v>
      </c>
      <c r="M16" s="150">
        <v>2.2422010398613521</v>
      </c>
      <c r="N16" s="150">
        <v>2.4254948879704155</v>
      </c>
      <c r="O16" s="150">
        <v>2</v>
      </c>
    </row>
    <row r="17" spans="1:15" ht="16.5">
      <c r="A17" s="355" t="s">
        <v>85</v>
      </c>
      <c r="B17" s="355"/>
      <c r="C17" s="83"/>
      <c r="D17" s="80"/>
      <c r="E17" s="80">
        <v>1.5</v>
      </c>
      <c r="F17" s="80">
        <v>1.4421501147164864</v>
      </c>
      <c r="G17" s="80">
        <v>1.56</v>
      </c>
      <c r="H17" s="80">
        <v>1.4</v>
      </c>
      <c r="I17" s="80">
        <v>1.4</v>
      </c>
      <c r="J17" s="80">
        <v>1.2</v>
      </c>
      <c r="K17" s="80">
        <v>0.9</v>
      </c>
      <c r="L17" s="80">
        <v>0.66</v>
      </c>
      <c r="M17" s="80">
        <v>0.38</v>
      </c>
      <c r="N17" s="80">
        <v>0.21</v>
      </c>
      <c r="O17" s="80">
        <v>0.54</v>
      </c>
    </row>
    <row r="18" spans="1:15" ht="17.25">
      <c r="A18" s="84" t="s">
        <v>86</v>
      </c>
      <c r="B18" s="85"/>
      <c r="C18" s="86">
        <v>4.4503381476386981</v>
      </c>
      <c r="D18" s="86">
        <v>4.7597058363473161</v>
      </c>
      <c r="E18" s="86">
        <v>4.0001643003580405</v>
      </c>
      <c r="F18" s="86">
        <v>4.5382051102310488</v>
      </c>
      <c r="G18" s="86">
        <v>4.3049999999999997</v>
      </c>
      <c r="H18" s="86">
        <v>3.7683805584385888</v>
      </c>
      <c r="I18" s="86">
        <v>3.1504410617533209</v>
      </c>
      <c r="J18" s="86">
        <v>3.4469083951845976</v>
      </c>
      <c r="K18" s="86">
        <v>3.0090909090909093</v>
      </c>
      <c r="L18" s="86">
        <f>(SUM(L7:L17))/11</f>
        <v>2.3032377542011297</v>
      </c>
      <c r="M18" s="86">
        <f>(SUM(M7:M17))/11</f>
        <v>1.633921217448338</v>
      </c>
      <c r="N18" s="86">
        <f>(SUM(N7:N17))/11</f>
        <v>1.3597687832359766</v>
      </c>
      <c r="O18" s="86">
        <f>(SUM(O7:O17))/11</f>
        <v>1.2880391094220718</v>
      </c>
    </row>
    <row r="19" spans="1:15">
      <c r="A19" s="1"/>
      <c r="B19" s="1"/>
      <c r="C19" s="1"/>
      <c r="D19" s="1"/>
      <c r="E19" s="1"/>
      <c r="F19" s="1"/>
      <c r="G19" s="33"/>
      <c r="H19" s="33"/>
      <c r="I19" s="33"/>
      <c r="J19" s="33"/>
      <c r="K19" s="1"/>
      <c r="L19" s="1"/>
      <c r="M19" s="1"/>
      <c r="N19" s="1"/>
    </row>
    <row r="20" spans="1:15" ht="20.25">
      <c r="A20" s="14" t="s">
        <v>92</v>
      </c>
      <c r="B20" s="5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ht="26.25" customHeight="1">
      <c r="A21" s="67" t="s">
        <v>14</v>
      </c>
      <c r="B21" s="68"/>
      <c r="C21" s="356" t="s">
        <v>68</v>
      </c>
      <c r="D21" s="357"/>
      <c r="E21" s="357"/>
      <c r="F21" s="357"/>
      <c r="G21" s="357"/>
      <c r="H21" s="357"/>
      <c r="I21" s="357"/>
      <c r="J21" s="357"/>
      <c r="K21" s="357"/>
      <c r="L21" s="69"/>
      <c r="M21" s="69"/>
      <c r="N21" s="69"/>
      <c r="O21" s="70"/>
    </row>
    <row r="22" spans="1:15" ht="15">
      <c r="A22" s="71"/>
      <c r="B22" s="72"/>
      <c r="C22" s="73">
        <v>2000</v>
      </c>
      <c r="D22" s="73">
        <v>2001</v>
      </c>
      <c r="E22" s="73">
        <v>2002</v>
      </c>
      <c r="F22" s="73">
        <v>2003</v>
      </c>
      <c r="G22" s="73">
        <v>2004</v>
      </c>
      <c r="H22" s="73">
        <v>2005</v>
      </c>
      <c r="I22" s="73">
        <v>2006</v>
      </c>
      <c r="J22" s="73">
        <v>2007</v>
      </c>
      <c r="K22" s="73">
        <v>2008</v>
      </c>
      <c r="L22" s="73">
        <v>2009</v>
      </c>
      <c r="M22" s="73">
        <v>2010</v>
      </c>
      <c r="N22" s="73">
        <v>2011</v>
      </c>
      <c r="O22" s="74">
        <v>2012</v>
      </c>
    </row>
    <row r="23" spans="1:15" ht="15">
      <c r="A23" s="85" t="s">
        <v>108</v>
      </c>
      <c r="B23" s="87"/>
      <c r="C23" s="77"/>
      <c r="D23" s="77"/>
      <c r="E23" s="77">
        <v>4.9000000000000004</v>
      </c>
      <c r="F23" s="77">
        <v>5.2</v>
      </c>
      <c r="G23" s="77">
        <v>4.8777777777777782</v>
      </c>
      <c r="H23" s="77">
        <v>4.3391779743135679</v>
      </c>
      <c r="I23" s="77">
        <v>3.8026179227950863</v>
      </c>
      <c r="J23" s="77">
        <v>3.8915152957951755</v>
      </c>
      <c r="K23" s="77">
        <v>3.6124999999999998</v>
      </c>
      <c r="L23" s="77">
        <f>(SUM(L24:L31))/8</f>
        <v>2.7827973395958994</v>
      </c>
      <c r="M23" s="77">
        <f>(SUM(M24:M31))/8</f>
        <v>2.0156952965246058</v>
      </c>
      <c r="N23" s="77">
        <f>(SUM(N24:N31))/8</f>
        <v>1.677458234705687</v>
      </c>
      <c r="O23" s="77">
        <f>(SUM(O24:O31))/8</f>
        <v>1.756934721148538</v>
      </c>
    </row>
    <row r="24" spans="1:15" ht="16.5">
      <c r="A24" s="78"/>
      <c r="B24" s="79" t="s">
        <v>71</v>
      </c>
      <c r="C24" s="80">
        <v>0.2</v>
      </c>
      <c r="D24" s="80">
        <v>0.5</v>
      </c>
      <c r="E24" s="80">
        <v>0.4</v>
      </c>
      <c r="F24" s="80">
        <v>0.38</v>
      </c>
      <c r="G24" s="80">
        <v>0.4</v>
      </c>
      <c r="H24" s="80">
        <v>9.2999999999999999E-2</v>
      </c>
      <c r="I24" s="80">
        <v>0.12</v>
      </c>
      <c r="J24" s="88">
        <v>5</v>
      </c>
      <c r="K24" s="81">
        <v>1</v>
      </c>
      <c r="L24" s="148">
        <v>0.04</v>
      </c>
      <c r="M24" s="148">
        <v>0</v>
      </c>
      <c r="N24" s="148">
        <v>7.0000000000000001E-3</v>
      </c>
      <c r="O24" s="148">
        <v>6.0000000000000001E-3</v>
      </c>
    </row>
    <row r="25" spans="1:15" ht="16.5">
      <c r="A25" s="78"/>
      <c r="B25" s="79" t="s">
        <v>72</v>
      </c>
      <c r="C25" s="80">
        <v>2.7113479186294009</v>
      </c>
      <c r="D25" s="80">
        <v>3.2295756425790927</v>
      </c>
      <c r="E25" s="80">
        <v>4.1441894090760689</v>
      </c>
      <c r="F25" s="80">
        <v>6.1322830642986048</v>
      </c>
      <c r="G25" s="80">
        <v>5.3365885374337623</v>
      </c>
      <c r="H25" s="80">
        <v>4.6903764737234903</v>
      </c>
      <c r="I25" s="80">
        <v>4.4823465776917537</v>
      </c>
      <c r="J25" s="80">
        <v>4.9682810000000002</v>
      </c>
      <c r="K25" s="80">
        <v>4.8</v>
      </c>
      <c r="L25" s="80">
        <v>6.2</v>
      </c>
      <c r="M25" s="80">
        <v>6.2695210000000001</v>
      </c>
      <c r="N25" s="80">
        <v>3.3436129999999999</v>
      </c>
      <c r="O25" s="80">
        <v>3.3</v>
      </c>
    </row>
    <row r="26" spans="1:15" ht="16.5">
      <c r="A26" s="78"/>
      <c r="B26" s="79" t="s">
        <v>22</v>
      </c>
      <c r="C26" s="80">
        <v>1.25</v>
      </c>
      <c r="D26" s="80">
        <v>1.6</v>
      </c>
      <c r="E26" s="80">
        <v>2</v>
      </c>
      <c r="F26" s="80">
        <v>1.7</v>
      </c>
      <c r="G26" s="80">
        <v>1.8</v>
      </c>
      <c r="H26" s="80">
        <v>1.5</v>
      </c>
      <c r="I26" s="80">
        <v>1.3</v>
      </c>
      <c r="J26" s="80">
        <v>1.68</v>
      </c>
      <c r="K26" s="80">
        <v>1.6</v>
      </c>
      <c r="L26" s="149">
        <v>1.92</v>
      </c>
      <c r="M26" s="149">
        <v>1.06</v>
      </c>
      <c r="N26" s="149">
        <v>0.99</v>
      </c>
      <c r="O26" s="149">
        <v>1.04</v>
      </c>
    </row>
    <row r="27" spans="1:15" ht="14.25">
      <c r="A27" s="78"/>
      <c r="B27" s="82" t="s">
        <v>16</v>
      </c>
      <c r="C27" s="80">
        <v>2.2999999999999998</v>
      </c>
      <c r="D27" s="80">
        <v>1</v>
      </c>
      <c r="E27" s="80">
        <v>1.3</v>
      </c>
      <c r="F27" s="80">
        <v>1.9</v>
      </c>
      <c r="G27" s="80">
        <v>1.5</v>
      </c>
      <c r="H27" s="80">
        <v>1.8</v>
      </c>
      <c r="I27" s="80">
        <v>3.9</v>
      </c>
      <c r="J27" s="80">
        <v>1.6</v>
      </c>
      <c r="K27" s="80">
        <v>2.6</v>
      </c>
      <c r="L27" s="80">
        <v>1.2</v>
      </c>
      <c r="M27" s="80">
        <v>0.8</v>
      </c>
      <c r="N27" s="80">
        <v>2.5</v>
      </c>
      <c r="O27" s="80">
        <v>2.9215116279069799</v>
      </c>
    </row>
    <row r="28" spans="1:15" ht="14.25">
      <c r="A28" s="78"/>
      <c r="B28" s="82" t="s">
        <v>18</v>
      </c>
      <c r="C28" s="80">
        <v>9.4776452579883923</v>
      </c>
      <c r="D28" s="80">
        <v>8.5906117295994502</v>
      </c>
      <c r="E28" s="80">
        <v>10.9</v>
      </c>
      <c r="F28" s="80">
        <v>8.5</v>
      </c>
      <c r="G28" s="80">
        <v>8.6999999999999993</v>
      </c>
      <c r="H28" s="80">
        <v>5.5</v>
      </c>
      <c r="I28" s="80">
        <v>3.6</v>
      </c>
      <c r="J28" s="80">
        <v>2.2200000000000002</v>
      </c>
      <c r="K28" s="80">
        <v>1.6</v>
      </c>
      <c r="L28" s="80">
        <v>1.8321000000000001</v>
      </c>
      <c r="M28" s="80">
        <v>2.2383999999999999</v>
      </c>
      <c r="N28" s="80">
        <v>1.9</v>
      </c>
      <c r="O28" s="80">
        <v>1.57</v>
      </c>
    </row>
    <row r="29" spans="1:15" ht="16.5">
      <c r="A29" s="78"/>
      <c r="B29" s="82" t="s">
        <v>115</v>
      </c>
      <c r="C29" s="80">
        <v>16.100000000000001</v>
      </c>
      <c r="D29" s="80">
        <v>11.8</v>
      </c>
      <c r="E29" s="80">
        <v>7.8</v>
      </c>
      <c r="F29" s="80">
        <v>7.5780035431505119</v>
      </c>
      <c r="G29" s="80">
        <v>4.9000000000000004</v>
      </c>
      <c r="H29" s="80">
        <v>4.4787155381852752</v>
      </c>
      <c r="I29" s="80">
        <v>4.8316564155437831</v>
      </c>
      <c r="J29" s="80">
        <v>3.904443873619317</v>
      </c>
      <c r="K29" s="80">
        <v>3</v>
      </c>
      <c r="L29" s="80">
        <v>2.585542070869018</v>
      </c>
      <c r="M29" s="80">
        <v>2.0619785458879618</v>
      </c>
      <c r="N29" s="80">
        <v>2.0416762430092699</v>
      </c>
      <c r="O29" s="80">
        <v>2.0729252106479756</v>
      </c>
    </row>
    <row r="30" spans="1:15" ht="14.25">
      <c r="A30" s="78"/>
      <c r="B30" s="82" t="s">
        <v>202</v>
      </c>
      <c r="C30" s="80">
        <v>7.2</v>
      </c>
      <c r="D30" s="80">
        <v>6.831888428194496</v>
      </c>
      <c r="E30" s="80">
        <v>8.3485401459854014</v>
      </c>
      <c r="F30" s="80">
        <v>9</v>
      </c>
      <c r="G30" s="80">
        <v>7.2</v>
      </c>
      <c r="H30" s="80">
        <v>5.5679862306368326</v>
      </c>
      <c r="I30" s="80">
        <v>3.7070598896119944</v>
      </c>
      <c r="J30" s="80">
        <v>2.1495709031467101</v>
      </c>
      <c r="K30" s="80">
        <v>2.2000000000000002</v>
      </c>
      <c r="L30" s="80">
        <v>1.9688715953307394</v>
      </c>
      <c r="M30" s="80">
        <v>1.8156628263088816</v>
      </c>
      <c r="N30" s="80">
        <v>1.9073766346362258</v>
      </c>
      <c r="O30" s="80">
        <v>2.3050409306333477</v>
      </c>
    </row>
    <row r="31" spans="1:15" ht="14.25">
      <c r="A31" s="78"/>
      <c r="B31" s="82" t="s">
        <v>27</v>
      </c>
      <c r="C31" s="80">
        <v>6.8</v>
      </c>
      <c r="D31" s="80">
        <v>11.6</v>
      </c>
      <c r="E31" s="80">
        <v>5.9</v>
      </c>
      <c r="F31" s="80">
        <v>5</v>
      </c>
      <c r="G31" s="80">
        <v>9.8000000000000007</v>
      </c>
      <c r="H31" s="80">
        <v>9.4</v>
      </c>
      <c r="I31" s="80">
        <v>6.9</v>
      </c>
      <c r="J31" s="80">
        <v>9.6098265895953752</v>
      </c>
      <c r="K31" s="80">
        <v>12.1</v>
      </c>
      <c r="L31" s="80">
        <v>6.5158650505674363</v>
      </c>
      <c r="M31" s="80">
        <v>1.88</v>
      </c>
      <c r="N31" s="80">
        <v>0.73</v>
      </c>
      <c r="O31" s="80">
        <v>0.84</v>
      </c>
    </row>
    <row r="32" spans="1:15" ht="14.25">
      <c r="A32" s="83" t="s">
        <v>17</v>
      </c>
      <c r="B32" s="78"/>
      <c r="C32" s="80">
        <v>0.97</v>
      </c>
      <c r="D32" s="80">
        <v>0.31611410948342328</v>
      </c>
      <c r="E32" s="80">
        <v>0.32916884865714074</v>
      </c>
      <c r="F32" s="80">
        <v>0.7</v>
      </c>
      <c r="G32" s="80">
        <v>0.4</v>
      </c>
      <c r="H32" s="80">
        <v>0.7981326707326255</v>
      </c>
      <c r="I32" s="80">
        <v>0.72339473487955852</v>
      </c>
      <c r="J32" s="80">
        <v>0.7492507492507493</v>
      </c>
      <c r="K32" s="80">
        <v>0.8</v>
      </c>
      <c r="L32" s="80">
        <v>0.76625608708106563</v>
      </c>
      <c r="M32" s="80">
        <v>0.64647839401156859</v>
      </c>
      <c r="N32" s="80">
        <v>0.45665122435473193</v>
      </c>
      <c r="O32" s="80">
        <v>0.67122757196334071</v>
      </c>
    </row>
    <row r="33" spans="1:15" ht="14.25">
      <c r="A33" s="83" t="s">
        <v>26</v>
      </c>
      <c r="B33" s="83"/>
      <c r="C33" s="80">
        <v>5.3</v>
      </c>
      <c r="D33" s="80">
        <v>3.65</v>
      </c>
      <c r="E33" s="80">
        <v>4.3499999999999996</v>
      </c>
      <c r="F33" s="80">
        <v>7.5823577457119526</v>
      </c>
      <c r="G33" s="80">
        <v>6.3</v>
      </c>
      <c r="H33" s="80">
        <v>6.0063897763578273</v>
      </c>
      <c r="I33" s="80">
        <v>4.1119643299479813</v>
      </c>
      <c r="J33" s="80">
        <v>4.0999999999999996</v>
      </c>
      <c r="K33" s="150">
        <v>2.9</v>
      </c>
      <c r="L33" s="150">
        <v>2.5</v>
      </c>
      <c r="M33" s="150">
        <v>2.666666666666667</v>
      </c>
      <c r="N33" s="150">
        <v>2.9683529683529684</v>
      </c>
      <c r="O33" s="150">
        <v>2.5</v>
      </c>
    </row>
    <row r="34" spans="1:15" ht="16.5">
      <c r="A34" s="355" t="s">
        <v>85</v>
      </c>
      <c r="B34" s="355"/>
      <c r="C34" s="83"/>
      <c r="D34" s="80"/>
      <c r="E34" s="80">
        <v>2.5</v>
      </c>
      <c r="F34" s="80">
        <v>1.6200294550810017</v>
      </c>
      <c r="G34" s="80">
        <v>1.29</v>
      </c>
      <c r="H34" s="80">
        <v>1.7</v>
      </c>
      <c r="I34" s="80">
        <v>2</v>
      </c>
      <c r="J34" s="80">
        <v>1.8</v>
      </c>
      <c r="K34" s="80">
        <v>1.3</v>
      </c>
      <c r="L34" s="80">
        <v>0.48</v>
      </c>
      <c r="M34" s="80">
        <v>0.37</v>
      </c>
      <c r="N34" s="80">
        <v>0.15</v>
      </c>
      <c r="O34" s="80">
        <v>0.62</v>
      </c>
    </row>
    <row r="35" spans="1:15" ht="17.25">
      <c r="A35" s="84" t="s">
        <v>86</v>
      </c>
      <c r="B35" s="85"/>
      <c r="C35" s="86">
        <v>4.7089704381656992</v>
      </c>
      <c r="D35" s="86">
        <v>4.7305112730019507</v>
      </c>
      <c r="E35" s="86">
        <v>4.2912957495535453</v>
      </c>
      <c r="F35" s="86">
        <v>4.6984799786619558</v>
      </c>
      <c r="G35" s="86">
        <v>4.3241666666666667</v>
      </c>
      <c r="H35" s="86">
        <v>3.9630936846593805</v>
      </c>
      <c r="I35" s="86">
        <v>3.4215766974986095</v>
      </c>
      <c r="J35" s="86">
        <v>3.4346702832374678</v>
      </c>
      <c r="K35" s="86">
        <v>3.0818181818181816</v>
      </c>
      <c r="L35" s="86">
        <f>(SUM(L24:L34))/11</f>
        <v>2.3644213458043875</v>
      </c>
      <c r="M35" s="86">
        <f>(SUM(M24:M34))/11</f>
        <v>1.8007915848068259</v>
      </c>
      <c r="N35" s="86">
        <f>(SUM(N24:N34))/11</f>
        <v>1.544970006395745</v>
      </c>
      <c r="O35" s="86">
        <f>(SUM(O24:O34))/11</f>
        <v>1.622427758286513</v>
      </c>
    </row>
    <row r="37" spans="1:15">
      <c r="A37" s="8">
        <v>1</v>
      </c>
      <c r="B37" s="8" t="s">
        <v>66</v>
      </c>
    </row>
    <row r="38" spans="1:15">
      <c r="A38" s="8">
        <v>2</v>
      </c>
      <c r="B38" s="8" t="s">
        <v>116</v>
      </c>
    </row>
    <row r="39" spans="1:15">
      <c r="A39" s="8">
        <v>3</v>
      </c>
      <c r="B39" s="8" t="s">
        <v>81</v>
      </c>
    </row>
    <row r="40" spans="1:15">
      <c r="A40" s="8">
        <v>4</v>
      </c>
      <c r="B40" s="8" t="s">
        <v>201</v>
      </c>
    </row>
    <row r="41" spans="1:15">
      <c r="A41" s="8">
        <v>7</v>
      </c>
      <c r="B41" s="8" t="s">
        <v>8</v>
      </c>
    </row>
    <row r="42" spans="1:15">
      <c r="A42" s="8">
        <v>8</v>
      </c>
      <c r="B42" s="8" t="s">
        <v>2</v>
      </c>
    </row>
  </sheetData>
  <mergeCells count="4">
    <mergeCell ref="A17:B17"/>
    <mergeCell ref="A34:B34"/>
    <mergeCell ref="C4:K4"/>
    <mergeCell ref="C21:K21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4" orientation="landscape" r:id="rId1"/>
  <headerFooter alignWithMargins="0">
    <oddHeader xml:space="preserve">&amp;L06/01/2012&amp;RUKACR 2012 Report </oddHeader>
    <oddFooter>&amp;LPage 58&amp;CLast updated: 05/03/2012&amp;R&amp;F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Normal="100" workbookViewId="0">
      <selection activeCell="A2" sqref="A2"/>
    </sheetView>
  </sheetViews>
  <sheetFormatPr defaultRowHeight="12.75"/>
  <cols>
    <col min="1" max="1" width="2.140625" customWidth="1"/>
    <col min="2" max="2" width="23.140625" customWidth="1"/>
    <col min="16" max="16" width="23.140625" customWidth="1"/>
  </cols>
  <sheetData>
    <row r="1" spans="1:15" ht="20.25">
      <c r="A1" s="14" t="s">
        <v>227</v>
      </c>
      <c r="C1" s="38" t="s">
        <v>93</v>
      </c>
    </row>
    <row r="2" spans="1:15" ht="20.25">
      <c r="A2" s="14"/>
      <c r="E2" s="31"/>
    </row>
    <row r="3" spans="1:15" ht="20.25">
      <c r="A3" s="14" t="s">
        <v>94</v>
      </c>
      <c r="B3" s="14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5" ht="26.25" customHeight="1">
      <c r="A4" s="67" t="s">
        <v>14</v>
      </c>
      <c r="B4" s="68"/>
      <c r="C4" s="356" t="s">
        <v>68</v>
      </c>
      <c r="D4" s="357"/>
      <c r="E4" s="357"/>
      <c r="F4" s="357"/>
      <c r="G4" s="357"/>
      <c r="H4" s="357"/>
      <c r="I4" s="357"/>
      <c r="J4" s="357"/>
      <c r="K4" s="357"/>
      <c r="L4" s="69"/>
      <c r="M4" s="69"/>
      <c r="N4" s="69"/>
      <c r="O4" s="70"/>
    </row>
    <row r="5" spans="1:15" ht="15">
      <c r="A5" s="71"/>
      <c r="B5" s="72"/>
      <c r="C5" s="73">
        <v>2000</v>
      </c>
      <c r="D5" s="73">
        <v>2001</v>
      </c>
      <c r="E5" s="73">
        <v>2002</v>
      </c>
      <c r="F5" s="73">
        <v>2003</v>
      </c>
      <c r="G5" s="73">
        <v>2004</v>
      </c>
      <c r="H5" s="73">
        <v>2005</v>
      </c>
      <c r="I5" s="73">
        <v>2006</v>
      </c>
      <c r="J5" s="73">
        <v>2007</v>
      </c>
      <c r="K5" s="73">
        <v>2008</v>
      </c>
      <c r="L5" s="73">
        <v>2009</v>
      </c>
      <c r="M5" s="73">
        <v>2010</v>
      </c>
      <c r="N5" s="73">
        <v>2011</v>
      </c>
      <c r="O5" s="74">
        <v>2012</v>
      </c>
    </row>
    <row r="6" spans="1:15" ht="15">
      <c r="A6" s="75" t="s">
        <v>108</v>
      </c>
      <c r="B6" s="76"/>
      <c r="C6" s="77"/>
      <c r="D6" s="77"/>
      <c r="E6" s="77">
        <v>79.400000000000006</v>
      </c>
      <c r="F6" s="77">
        <v>81.099999999999994</v>
      </c>
      <c r="G6" s="77">
        <v>80.956387672468239</v>
      </c>
      <c r="H6" s="77">
        <v>81.744108181483512</v>
      </c>
      <c r="I6" s="77">
        <v>82.696524529128482</v>
      </c>
      <c r="J6" s="77">
        <v>83.080304695415961</v>
      </c>
      <c r="K6" s="77">
        <v>84.325000000000003</v>
      </c>
      <c r="L6" s="77">
        <f>(SUM(L7:L14))/8</f>
        <v>84.925931610160191</v>
      </c>
      <c r="M6" s="77">
        <v>83.404606926032358</v>
      </c>
      <c r="N6" s="77">
        <v>82.832069337982759</v>
      </c>
      <c r="O6" s="77">
        <f>(SUM(O7:O14))/8</f>
        <v>83.389402720338268</v>
      </c>
    </row>
    <row r="7" spans="1:15" ht="16.5">
      <c r="A7" s="78"/>
      <c r="B7" s="79" t="s">
        <v>71</v>
      </c>
      <c r="C7" s="80">
        <v>89.9</v>
      </c>
      <c r="D7" s="80">
        <v>82.2</v>
      </c>
      <c r="E7" s="80">
        <v>85.5</v>
      </c>
      <c r="F7" s="80">
        <v>85.7</v>
      </c>
      <c r="G7" s="80">
        <v>86.3</v>
      </c>
      <c r="H7" s="80">
        <v>86.9</v>
      </c>
      <c r="I7" s="80">
        <v>86.6</v>
      </c>
      <c r="J7" s="90">
        <v>82.5</v>
      </c>
      <c r="K7" s="90">
        <v>84.8</v>
      </c>
      <c r="L7" s="139">
        <v>85.3</v>
      </c>
      <c r="M7" s="90">
        <v>84.8</v>
      </c>
      <c r="N7" s="90">
        <v>85.2</v>
      </c>
      <c r="O7" s="139">
        <v>85.2</v>
      </c>
    </row>
    <row r="8" spans="1:15" ht="16.5">
      <c r="A8" s="78"/>
      <c r="B8" s="79" t="s">
        <v>72</v>
      </c>
      <c r="C8" s="80">
        <v>76.919976272724099</v>
      </c>
      <c r="D8" s="80">
        <v>79.964182249322235</v>
      </c>
      <c r="E8" s="80">
        <v>78.522046203068882</v>
      </c>
      <c r="F8" s="80">
        <v>80.845986498242951</v>
      </c>
      <c r="G8" s="80">
        <v>77.427291169987967</v>
      </c>
      <c r="H8" s="80">
        <v>76.443849307170851</v>
      </c>
      <c r="I8" s="80">
        <v>77.531170000000003</v>
      </c>
      <c r="J8" s="80">
        <v>76.400019999999998</v>
      </c>
      <c r="K8" s="80">
        <v>77.7</v>
      </c>
      <c r="L8" s="80">
        <v>79.599999999999994</v>
      </c>
      <c r="M8" s="80">
        <v>75.248419999999996</v>
      </c>
      <c r="N8" s="80">
        <v>77.125140000000002</v>
      </c>
      <c r="O8" s="80">
        <v>77.63</v>
      </c>
    </row>
    <row r="9" spans="1:15" ht="16.5">
      <c r="A9" s="78"/>
      <c r="B9" s="79" t="s">
        <v>22</v>
      </c>
      <c r="C9" s="80">
        <f>(79.1+82.2)/2</f>
        <v>80.650000000000006</v>
      </c>
      <c r="D9" s="80">
        <v>82.8</v>
      </c>
      <c r="E9" s="80">
        <v>84.3</v>
      </c>
      <c r="F9" s="80">
        <v>85.1</v>
      </c>
      <c r="G9" s="80">
        <v>84.8</v>
      </c>
      <c r="H9" s="80">
        <v>85.1</v>
      </c>
      <c r="I9" s="80">
        <v>85.3</v>
      </c>
      <c r="J9" s="80">
        <v>86.21</v>
      </c>
      <c r="K9" s="80">
        <v>86.9</v>
      </c>
      <c r="L9" s="80">
        <v>86.13</v>
      </c>
      <c r="M9" s="80">
        <v>83.91</v>
      </c>
      <c r="N9" s="80">
        <v>83.42</v>
      </c>
      <c r="O9" s="80">
        <v>83.55</v>
      </c>
    </row>
    <row r="10" spans="1:15" ht="14.25">
      <c r="A10" s="78"/>
      <c r="B10" s="82" t="s">
        <v>16</v>
      </c>
      <c r="C10" s="80">
        <v>86.1</v>
      </c>
      <c r="D10" s="80">
        <v>86</v>
      </c>
      <c r="E10" s="80">
        <v>88.5</v>
      </c>
      <c r="F10" s="80">
        <v>87.7</v>
      </c>
      <c r="G10" s="80">
        <v>87.5</v>
      </c>
      <c r="H10" s="80">
        <v>87.8</v>
      </c>
      <c r="I10" s="80">
        <v>86.3</v>
      </c>
      <c r="J10" s="80">
        <v>87.5</v>
      </c>
      <c r="K10" s="80">
        <v>86.8</v>
      </c>
      <c r="L10" s="80">
        <v>90.1</v>
      </c>
      <c r="M10" s="80">
        <v>85.8</v>
      </c>
      <c r="N10" s="80">
        <v>81.5</v>
      </c>
      <c r="O10" s="80">
        <v>84.724432229133498</v>
      </c>
    </row>
    <row r="11" spans="1:15" ht="14.25">
      <c r="A11" s="78"/>
      <c r="B11" s="82" t="s">
        <v>18</v>
      </c>
      <c r="C11" s="80">
        <v>85.815363881401623</v>
      </c>
      <c r="D11" s="80">
        <v>81.193400322540626</v>
      </c>
      <c r="E11" s="80">
        <v>63.4</v>
      </c>
      <c r="F11" s="80">
        <v>72.2</v>
      </c>
      <c r="G11" s="80">
        <v>77.2</v>
      </c>
      <c r="H11" s="80">
        <v>82.5</v>
      </c>
      <c r="I11" s="80">
        <v>85.4</v>
      </c>
      <c r="J11" s="80">
        <v>84.31</v>
      </c>
      <c r="K11" s="80">
        <v>82.4</v>
      </c>
      <c r="L11" s="80">
        <v>84.662999999999997</v>
      </c>
      <c r="M11" s="80">
        <v>84.3</v>
      </c>
      <c r="N11" s="80">
        <v>84.9</v>
      </c>
      <c r="O11" s="80">
        <v>85.01</v>
      </c>
    </row>
    <row r="12" spans="1:15" ht="16.5">
      <c r="A12" s="78"/>
      <c r="B12" s="82" t="s">
        <v>115</v>
      </c>
      <c r="C12" s="80">
        <v>70.099999999999994</v>
      </c>
      <c r="D12" s="80">
        <v>73.3</v>
      </c>
      <c r="E12" s="80">
        <v>76</v>
      </c>
      <c r="F12" s="80">
        <v>77.958039895284088</v>
      </c>
      <c r="G12" s="80">
        <v>77.973158853488982</v>
      </c>
      <c r="H12" s="80">
        <v>79.913937714244028</v>
      </c>
      <c r="I12" s="80">
        <v>79.981391354136846</v>
      </c>
      <c r="J12" s="80">
        <v>81.783489779805237</v>
      </c>
      <c r="K12" s="80">
        <v>84.6</v>
      </c>
      <c r="L12" s="80">
        <v>85.223055990764408</v>
      </c>
      <c r="M12" s="80">
        <v>86.297622400128731</v>
      </c>
      <c r="N12" s="80">
        <v>82.546115677436461</v>
      </c>
      <c r="O12" s="80">
        <v>85.764898933393013</v>
      </c>
    </row>
    <row r="13" spans="1:15" ht="16.5">
      <c r="A13" s="78"/>
      <c r="B13" s="82" t="s">
        <v>203</v>
      </c>
      <c r="C13" s="80">
        <v>70.400000000000006</v>
      </c>
      <c r="D13" s="80">
        <v>74.208754208754215</v>
      </c>
      <c r="E13" s="80">
        <v>75.806451612903231</v>
      </c>
      <c r="F13" s="80">
        <v>76.8</v>
      </c>
      <c r="G13" s="80">
        <v>77.718410198725167</v>
      </c>
      <c r="H13" s="80">
        <v>78.334995919107641</v>
      </c>
      <c r="I13" s="80">
        <v>81.485799950029147</v>
      </c>
      <c r="J13" s="80">
        <v>83.070897610103117</v>
      </c>
      <c r="K13" s="80">
        <v>83.6</v>
      </c>
      <c r="L13" s="80">
        <v>84.140666717522322</v>
      </c>
      <c r="M13" s="80">
        <v>81.300813008130078</v>
      </c>
      <c r="N13" s="80">
        <v>81.015299026425595</v>
      </c>
      <c r="O13" s="80">
        <v>80.495890600179564</v>
      </c>
    </row>
    <row r="14" spans="1:15" ht="14.25">
      <c r="A14" s="78"/>
      <c r="B14" s="82" t="s">
        <v>27</v>
      </c>
      <c r="C14" s="80">
        <v>79.400000000000006</v>
      </c>
      <c r="D14" s="80">
        <v>78.900000000000006</v>
      </c>
      <c r="E14" s="80">
        <v>84.5</v>
      </c>
      <c r="F14" s="80">
        <v>84</v>
      </c>
      <c r="G14" s="80">
        <v>83.4</v>
      </c>
      <c r="H14" s="80">
        <v>82.3</v>
      </c>
      <c r="I14" s="80">
        <v>84.096909457990378</v>
      </c>
      <c r="J14" s="80">
        <v>82.868030173419399</v>
      </c>
      <c r="K14" s="80">
        <v>87.8</v>
      </c>
      <c r="L14" s="80">
        <v>84.250730172994835</v>
      </c>
      <c r="M14" s="80">
        <v>85.58</v>
      </c>
      <c r="N14" s="80">
        <v>86.95</v>
      </c>
      <c r="O14" s="80">
        <v>84.74</v>
      </c>
    </row>
    <row r="15" spans="1:15" ht="14.25">
      <c r="A15" s="83" t="s">
        <v>17</v>
      </c>
      <c r="B15" s="78"/>
      <c r="C15" s="80">
        <v>84.6</v>
      </c>
      <c r="D15" s="80">
        <v>84.257187836606178</v>
      </c>
      <c r="E15" s="80">
        <v>84.218054672600132</v>
      </c>
      <c r="F15" s="80">
        <v>83.9</v>
      </c>
      <c r="G15" s="80">
        <v>85.41857178485327</v>
      </c>
      <c r="H15" s="80">
        <v>84.624496564795066</v>
      </c>
      <c r="I15" s="80">
        <v>84.274002837773921</v>
      </c>
      <c r="J15" s="80">
        <v>84.896541307959524</v>
      </c>
      <c r="K15" s="80">
        <v>86</v>
      </c>
      <c r="L15" s="80">
        <v>84.739136971883937</v>
      </c>
      <c r="M15" s="80">
        <v>84.945604234048815</v>
      </c>
      <c r="N15" s="80">
        <v>84.284397816686749</v>
      </c>
      <c r="O15" s="80">
        <v>84.492345712912751</v>
      </c>
    </row>
    <row r="16" spans="1:15" ht="14.25">
      <c r="A16" s="83" t="s">
        <v>26</v>
      </c>
      <c r="B16" s="83"/>
      <c r="C16" s="80">
        <v>43</v>
      </c>
      <c r="D16" s="80">
        <v>44.11</v>
      </c>
      <c r="E16" s="80">
        <v>68.16</v>
      </c>
      <c r="F16" s="80">
        <v>67.891781521184285</v>
      </c>
      <c r="G16" s="80">
        <v>66.18205631958088</v>
      </c>
      <c r="H16" s="80">
        <v>72.023523763802217</v>
      </c>
      <c r="I16" s="80">
        <v>70.911161731207287</v>
      </c>
      <c r="J16" s="80">
        <v>77.2</v>
      </c>
      <c r="K16" s="80">
        <v>77</v>
      </c>
      <c r="L16" s="80">
        <v>80.099999999999994</v>
      </c>
      <c r="M16" s="80">
        <v>83.578856152512998</v>
      </c>
      <c r="N16" s="80">
        <v>82.303676310637371</v>
      </c>
      <c r="O16" s="80">
        <v>83.7</v>
      </c>
    </row>
    <row r="17" spans="1:15" ht="16.5">
      <c r="A17" s="355" t="s">
        <v>23</v>
      </c>
      <c r="B17" s="355"/>
      <c r="C17" s="80"/>
      <c r="D17" s="80"/>
      <c r="E17" s="80">
        <v>76.099999999999994</v>
      </c>
      <c r="F17" s="80">
        <v>75.352343493936417</v>
      </c>
      <c r="G17" s="80">
        <v>78.900000000000006</v>
      </c>
      <c r="H17" s="80">
        <v>82</v>
      </c>
      <c r="I17" s="80">
        <v>77.599999999999994</v>
      </c>
      <c r="J17" s="80">
        <v>83.5</v>
      </c>
      <c r="K17" s="80">
        <v>81.099999999999994</v>
      </c>
      <c r="L17" s="83">
        <v>84.4</v>
      </c>
      <c r="M17" s="80">
        <v>83.6</v>
      </c>
      <c r="N17" s="80">
        <v>86.9</v>
      </c>
      <c r="O17" s="83">
        <v>83.3</v>
      </c>
    </row>
    <row r="18" spans="1:15" ht="17.25">
      <c r="A18" s="84" t="s">
        <v>24</v>
      </c>
      <c r="B18" s="85"/>
      <c r="C18" s="86">
        <v>76.909613656783463</v>
      </c>
      <c r="D18" s="86">
        <v>80.200201394943505</v>
      </c>
      <c r="E18" s="86">
        <v>78.786089662318474</v>
      </c>
      <c r="F18" s="86">
        <v>79.77605040920038</v>
      </c>
      <c r="G18" s="86">
        <v>79.925676429720696</v>
      </c>
      <c r="H18" s="86">
        <v>81.19541616349575</v>
      </c>
      <c r="I18" s="86">
        <v>81.421157110928121</v>
      </c>
      <c r="J18" s="86">
        <v>82.748998079207936</v>
      </c>
      <c r="K18" s="86">
        <v>83.518181818181816</v>
      </c>
      <c r="L18" s="86">
        <f>(SUM(L7:L17))/11</f>
        <v>84.422417259378676</v>
      </c>
      <c r="M18" s="86">
        <v>83.578301435892797</v>
      </c>
      <c r="N18" s="86">
        <v>83.28587534828965</v>
      </c>
      <c r="O18" s="86">
        <f>(SUM(O7:O17))/11</f>
        <v>83.509778861419903</v>
      </c>
    </row>
    <row r="19" spans="1:15">
      <c r="A19" s="1"/>
      <c r="B19" s="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5" ht="20.25">
      <c r="A20" s="14" t="s">
        <v>95</v>
      </c>
      <c r="B20" s="14"/>
      <c r="C20" s="34"/>
      <c r="D20" s="34"/>
      <c r="E20" s="35"/>
      <c r="F20" s="36"/>
      <c r="G20" s="36"/>
      <c r="H20" s="36"/>
      <c r="I20" s="36"/>
      <c r="J20" s="36"/>
      <c r="K20" s="36"/>
      <c r="L20" s="30"/>
    </row>
    <row r="21" spans="1:15" ht="17.25">
      <c r="A21" s="67" t="s">
        <v>14</v>
      </c>
      <c r="B21" s="68"/>
      <c r="C21" s="356" t="s">
        <v>68</v>
      </c>
      <c r="D21" s="357"/>
      <c r="E21" s="357"/>
      <c r="F21" s="357"/>
      <c r="G21" s="357"/>
      <c r="H21" s="357"/>
      <c r="I21" s="357"/>
      <c r="J21" s="357"/>
      <c r="K21" s="357"/>
      <c r="L21" s="69"/>
      <c r="M21" s="69"/>
      <c r="N21" s="69"/>
      <c r="O21" s="70"/>
    </row>
    <row r="22" spans="1:15" ht="15">
      <c r="A22" s="71"/>
      <c r="B22" s="72"/>
      <c r="C22" s="73">
        <v>2000</v>
      </c>
      <c r="D22" s="73">
        <v>2001</v>
      </c>
      <c r="E22" s="73">
        <v>2002</v>
      </c>
      <c r="F22" s="73">
        <v>2003</v>
      </c>
      <c r="G22" s="73">
        <v>2004</v>
      </c>
      <c r="H22" s="73">
        <v>2005</v>
      </c>
      <c r="I22" s="73">
        <v>2006</v>
      </c>
      <c r="J22" s="73">
        <v>2007</v>
      </c>
      <c r="K22" s="73">
        <v>2008</v>
      </c>
      <c r="L22" s="73">
        <v>2009</v>
      </c>
      <c r="M22" s="73">
        <v>2010</v>
      </c>
      <c r="N22" s="73">
        <v>2011</v>
      </c>
      <c r="O22" s="74">
        <v>2012</v>
      </c>
    </row>
    <row r="23" spans="1:15" ht="15">
      <c r="A23" s="75" t="s">
        <v>108</v>
      </c>
      <c r="B23" s="76"/>
      <c r="C23" s="77"/>
      <c r="D23" s="77"/>
      <c r="E23" s="77">
        <v>80.3</v>
      </c>
      <c r="F23" s="77">
        <v>81.400000000000006</v>
      </c>
      <c r="G23" s="77">
        <v>81.681607843110015</v>
      </c>
      <c r="H23" s="77">
        <v>82.733045210500791</v>
      </c>
      <c r="I23" s="77">
        <v>83.623283578967389</v>
      </c>
      <c r="J23" s="77">
        <v>84.919660976862957</v>
      </c>
      <c r="K23" s="77">
        <v>85.774999999999991</v>
      </c>
      <c r="L23" s="77">
        <f>(SUM(L24:L31))/8</f>
        <v>86.380105177063299</v>
      </c>
      <c r="M23" s="77">
        <v>85.344634966622479</v>
      </c>
      <c r="N23" s="77">
        <v>84.979524498480316</v>
      </c>
      <c r="O23" s="77">
        <f>(SUM(O24:O31))/8</f>
        <v>85.736659965192004</v>
      </c>
    </row>
    <row r="24" spans="1:15" ht="16.5">
      <c r="A24" s="78"/>
      <c r="B24" s="79" t="s">
        <v>71</v>
      </c>
      <c r="C24" s="80">
        <v>85.2</v>
      </c>
      <c r="D24" s="80">
        <v>85</v>
      </c>
      <c r="E24" s="80">
        <v>86.8</v>
      </c>
      <c r="F24" s="80">
        <v>85.4</v>
      </c>
      <c r="G24" s="80">
        <v>87.8</v>
      </c>
      <c r="H24" s="80">
        <v>88.2</v>
      </c>
      <c r="I24" s="80">
        <v>87.9</v>
      </c>
      <c r="J24" s="88">
        <v>83.5</v>
      </c>
      <c r="K24" s="88">
        <v>86.5</v>
      </c>
      <c r="L24" s="139">
        <v>86.2</v>
      </c>
      <c r="M24" s="139">
        <v>87.2</v>
      </c>
      <c r="N24" s="139">
        <v>87.3</v>
      </c>
      <c r="O24" s="139">
        <v>87.4</v>
      </c>
    </row>
    <row r="25" spans="1:15" ht="16.5">
      <c r="A25" s="78"/>
      <c r="B25" s="79" t="s">
        <v>72</v>
      </c>
      <c r="C25" s="80">
        <v>77.482010537701939</v>
      </c>
      <c r="D25" s="80">
        <v>80.143255564605781</v>
      </c>
      <c r="E25" s="80">
        <v>79.137347215148537</v>
      </c>
      <c r="F25" s="80">
        <v>80.928125216069901</v>
      </c>
      <c r="G25" s="80">
        <v>77.980738685998503</v>
      </c>
      <c r="H25" s="80">
        <v>76.396743247714411</v>
      </c>
      <c r="I25" s="80">
        <v>77.825869999999995</v>
      </c>
      <c r="J25" s="80">
        <v>77.660520000000005</v>
      </c>
      <c r="K25" s="80">
        <v>77.900000000000006</v>
      </c>
      <c r="L25" s="80">
        <v>80</v>
      </c>
      <c r="M25" s="80">
        <v>76.5</v>
      </c>
      <c r="N25" s="80">
        <v>78.40719</v>
      </c>
      <c r="O25" s="80">
        <v>78.436999999999998</v>
      </c>
    </row>
    <row r="26" spans="1:15" ht="16.5">
      <c r="A26" s="78"/>
      <c r="B26" s="79" t="s">
        <v>22</v>
      </c>
      <c r="C26" s="80">
        <f>(79.5+82.7)/2</f>
        <v>81.099999999999994</v>
      </c>
      <c r="D26" s="80">
        <v>83.2</v>
      </c>
      <c r="E26" s="80">
        <v>84.5</v>
      </c>
      <c r="F26" s="80">
        <v>84.8</v>
      </c>
      <c r="G26" s="80">
        <v>84.4</v>
      </c>
      <c r="H26" s="80">
        <v>85.1</v>
      </c>
      <c r="I26" s="80">
        <v>85.7</v>
      </c>
      <c r="J26" s="80">
        <v>89.85</v>
      </c>
      <c r="K26" s="80">
        <v>89.9</v>
      </c>
      <c r="L26" s="80">
        <v>90.17</v>
      </c>
      <c r="M26" s="80">
        <v>89.06</v>
      </c>
      <c r="N26" s="80">
        <v>89.41</v>
      </c>
      <c r="O26" s="80">
        <v>89.5</v>
      </c>
    </row>
    <row r="27" spans="1:15" ht="14.25">
      <c r="A27" s="78"/>
      <c r="B27" s="82" t="s">
        <v>16</v>
      </c>
      <c r="C27" s="80">
        <v>86.8</v>
      </c>
      <c r="D27" s="80">
        <v>87.6</v>
      </c>
      <c r="E27" s="80">
        <v>87.8</v>
      </c>
      <c r="F27" s="80">
        <v>87.3</v>
      </c>
      <c r="G27" s="80">
        <v>87.5</v>
      </c>
      <c r="H27" s="80">
        <v>89</v>
      </c>
      <c r="I27" s="80">
        <v>86.7</v>
      </c>
      <c r="J27" s="80">
        <v>88.6</v>
      </c>
      <c r="K27" s="80">
        <v>88.2</v>
      </c>
      <c r="L27" s="80">
        <v>89.7</v>
      </c>
      <c r="M27" s="80">
        <v>86.2</v>
      </c>
      <c r="N27" s="80">
        <v>82.7</v>
      </c>
      <c r="O27" s="80">
        <v>85.537790697674396</v>
      </c>
    </row>
    <row r="28" spans="1:15" ht="14.25">
      <c r="A28" s="78"/>
      <c r="B28" s="82" t="s">
        <v>18</v>
      </c>
      <c r="C28" s="80">
        <v>84.877862108552833</v>
      </c>
      <c r="D28" s="80">
        <v>81.067556296914105</v>
      </c>
      <c r="E28" s="80">
        <v>65.900000000000006</v>
      </c>
      <c r="F28" s="80">
        <v>72.8</v>
      </c>
      <c r="G28" s="80">
        <v>78.2</v>
      </c>
      <c r="H28" s="80">
        <v>84.5</v>
      </c>
      <c r="I28" s="80">
        <v>87.4</v>
      </c>
      <c r="J28" s="80">
        <v>86.16</v>
      </c>
      <c r="K28" s="80">
        <v>84.6</v>
      </c>
      <c r="L28" s="80">
        <v>86.194000000000003</v>
      </c>
      <c r="M28" s="80">
        <v>86.1</v>
      </c>
      <c r="N28" s="80">
        <v>85.5</v>
      </c>
      <c r="O28" s="80">
        <v>87.35</v>
      </c>
    </row>
    <row r="29" spans="1:15" ht="16.5">
      <c r="A29" s="78"/>
      <c r="B29" s="82" t="s">
        <v>115</v>
      </c>
      <c r="C29" s="80">
        <v>71.3</v>
      </c>
      <c r="D29" s="80">
        <v>74.8</v>
      </c>
      <c r="E29" s="80">
        <v>76.2</v>
      </c>
      <c r="F29" s="80">
        <v>78.289164467262012</v>
      </c>
      <c r="G29" s="80">
        <v>79.534934979061063</v>
      </c>
      <c r="H29" s="80">
        <v>79.778881025316011</v>
      </c>
      <c r="I29" s="80">
        <v>81.45198563657695</v>
      </c>
      <c r="J29" s="80">
        <v>84.215258155664003</v>
      </c>
      <c r="K29" s="80">
        <v>85.3</v>
      </c>
      <c r="L29" s="80">
        <v>86.540569062791732</v>
      </c>
      <c r="M29" s="80">
        <v>87.262614223281687</v>
      </c>
      <c r="N29" s="80">
        <v>84.716157205240165</v>
      </c>
      <c r="O29" s="80">
        <v>87.394676012228771</v>
      </c>
    </row>
    <row r="30" spans="1:15" ht="16.5">
      <c r="A30" s="78"/>
      <c r="B30" s="82" t="s">
        <v>203</v>
      </c>
      <c r="C30" s="80">
        <v>74</v>
      </c>
      <c r="D30" s="80">
        <v>77.308707124010553</v>
      </c>
      <c r="E30" s="80">
        <v>78.478241036401784</v>
      </c>
      <c r="F30" s="80">
        <v>78.7</v>
      </c>
      <c r="G30" s="80">
        <v>78.94885560892908</v>
      </c>
      <c r="H30" s="80">
        <v>81.170395869191054</v>
      </c>
      <c r="I30" s="80">
        <v>83.894884257352331</v>
      </c>
      <c r="J30" s="80">
        <v>84.577033101757252</v>
      </c>
      <c r="K30" s="80">
        <v>85.9</v>
      </c>
      <c r="L30" s="80">
        <v>86.178988326848255</v>
      </c>
      <c r="M30" s="80">
        <v>84.344465509698125</v>
      </c>
      <c r="N30" s="80">
        <v>83.772848782602409</v>
      </c>
      <c r="O30" s="80">
        <v>83.15381301163292</v>
      </c>
    </row>
    <row r="31" spans="1:15" ht="14.25">
      <c r="A31" s="78"/>
      <c r="B31" s="82" t="s">
        <v>27</v>
      </c>
      <c r="C31" s="80">
        <v>80.3</v>
      </c>
      <c r="D31" s="80">
        <v>81.099999999999994</v>
      </c>
      <c r="E31" s="80">
        <v>85.5</v>
      </c>
      <c r="F31" s="80">
        <v>84.4</v>
      </c>
      <c r="G31" s="80">
        <v>83.5</v>
      </c>
      <c r="H31" s="80">
        <v>83.6</v>
      </c>
      <c r="I31" s="80">
        <v>84.35528231677722</v>
      </c>
      <c r="J31" s="80">
        <v>84.794476557482341</v>
      </c>
      <c r="K31" s="80">
        <v>87.9</v>
      </c>
      <c r="L31" s="80">
        <v>86.05728402686637</v>
      </c>
      <c r="M31" s="80">
        <v>86.09</v>
      </c>
      <c r="N31" s="80">
        <v>88.03</v>
      </c>
      <c r="O31" s="80">
        <v>87.12</v>
      </c>
    </row>
    <row r="32" spans="1:15" ht="14.25">
      <c r="A32" s="83" t="s">
        <v>17</v>
      </c>
      <c r="B32" s="78"/>
      <c r="C32" s="80">
        <v>85.9</v>
      </c>
      <c r="D32" s="80">
        <v>85.558982266769462</v>
      </c>
      <c r="E32" s="80">
        <v>85.299618463379971</v>
      </c>
      <c r="F32" s="80">
        <v>84.8</v>
      </c>
      <c r="G32" s="80">
        <v>86.442389868697063</v>
      </c>
      <c r="H32" s="80">
        <v>86.238877997285485</v>
      </c>
      <c r="I32" s="80">
        <v>85.763293310463112</v>
      </c>
      <c r="J32" s="80">
        <v>85.842728699871557</v>
      </c>
      <c r="K32" s="80">
        <v>86.8</v>
      </c>
      <c r="L32" s="80">
        <v>86.264680607275864</v>
      </c>
      <c r="M32" s="80">
        <v>85.981626403538613</v>
      </c>
      <c r="N32" s="80">
        <v>85.943084050297813</v>
      </c>
      <c r="O32" s="80">
        <v>86.588356783270953</v>
      </c>
    </row>
    <row r="33" spans="1:15" ht="14.25">
      <c r="A33" s="83" t="s">
        <v>26</v>
      </c>
      <c r="B33" s="83"/>
      <c r="C33" s="80">
        <v>43</v>
      </c>
      <c r="D33" s="80">
        <v>58.61</v>
      </c>
      <c r="E33" s="80">
        <v>61.12</v>
      </c>
      <c r="F33" s="80">
        <v>64.838007078682281</v>
      </c>
      <c r="G33" s="80">
        <v>61.718542165469536</v>
      </c>
      <c r="H33" s="80">
        <v>66.415335463258785</v>
      </c>
      <c r="I33" s="80">
        <v>70.547436215011146</v>
      </c>
      <c r="J33" s="80">
        <v>77.8</v>
      </c>
      <c r="K33" s="80">
        <v>79.099999999999994</v>
      </c>
      <c r="L33" s="80">
        <v>80.7</v>
      </c>
      <c r="M33" s="80">
        <v>84.643274853801159</v>
      </c>
      <c r="N33" s="80">
        <v>84.315084315084306</v>
      </c>
      <c r="O33" s="80">
        <v>85.2</v>
      </c>
    </row>
    <row r="34" spans="1:15" ht="16.5">
      <c r="A34" s="355" t="s">
        <v>23</v>
      </c>
      <c r="B34" s="355"/>
      <c r="C34" s="80"/>
      <c r="D34" s="80"/>
      <c r="E34" s="80">
        <v>81.900000000000006</v>
      </c>
      <c r="F34" s="80">
        <v>80.942562592047125</v>
      </c>
      <c r="G34" s="80">
        <v>82.9</v>
      </c>
      <c r="H34" s="80">
        <v>85</v>
      </c>
      <c r="I34" s="80">
        <v>82.6</v>
      </c>
      <c r="J34" s="80">
        <v>85.1</v>
      </c>
      <c r="K34" s="80">
        <v>82.7</v>
      </c>
      <c r="L34" s="83">
        <v>87.2</v>
      </c>
      <c r="M34" s="83">
        <v>87.5</v>
      </c>
      <c r="N34" s="83">
        <v>88.7</v>
      </c>
      <c r="O34" s="83">
        <v>86</v>
      </c>
    </row>
    <row r="35" spans="1:15" ht="17.25">
      <c r="A35" s="84" t="s">
        <v>24</v>
      </c>
      <c r="B35" s="85"/>
      <c r="C35" s="86">
        <v>77.25815517571273</v>
      </c>
      <c r="D35" s="86">
        <v>81.468684513136594</v>
      </c>
      <c r="E35" s="86">
        <v>79.286424124981821</v>
      </c>
      <c r="F35" s="86">
        <v>80.249782011499278</v>
      </c>
      <c r="G35" s="86">
        <v>80.516283551846399</v>
      </c>
      <c r="H35" s="86">
        <v>81.854301696254282</v>
      </c>
      <c r="I35" s="86">
        <v>82.626690144681717</v>
      </c>
      <c r="J35" s="86">
        <v>84.372728774070481</v>
      </c>
      <c r="K35" s="86">
        <v>84.981818181818184</v>
      </c>
      <c r="L35" s="86">
        <f>(SUM(L24:L34))/11</f>
        <v>85.927774729434759</v>
      </c>
      <c r="M35" s="86">
        <v>85.534725544574499</v>
      </c>
      <c r="N35" s="86">
        <v>85.344942213929514</v>
      </c>
      <c r="O35" s="86">
        <f>(SUM(O24:O34))/11</f>
        <v>85.789239682255186</v>
      </c>
    </row>
    <row r="37" spans="1:15">
      <c r="A37" s="8">
        <v>1</v>
      </c>
      <c r="B37" s="8" t="s">
        <v>66</v>
      </c>
    </row>
    <row r="38" spans="1:15">
      <c r="A38" s="8">
        <v>2</v>
      </c>
      <c r="B38" s="8" t="s">
        <v>116</v>
      </c>
    </row>
    <row r="39" spans="1:15">
      <c r="A39" s="8">
        <v>3</v>
      </c>
      <c r="B39" s="8" t="s">
        <v>81</v>
      </c>
    </row>
    <row r="40" spans="1:15">
      <c r="A40" s="8">
        <v>4</v>
      </c>
      <c r="B40" s="8" t="s">
        <v>201</v>
      </c>
    </row>
    <row r="41" spans="1:15">
      <c r="A41" s="8">
        <v>6</v>
      </c>
      <c r="B41" s="8" t="s">
        <v>82</v>
      </c>
    </row>
    <row r="42" spans="1:15">
      <c r="A42" s="8">
        <v>8</v>
      </c>
      <c r="B42" s="8" t="s">
        <v>8</v>
      </c>
    </row>
    <row r="43" spans="1:15">
      <c r="A43" s="8">
        <v>9</v>
      </c>
      <c r="B43" s="8" t="s">
        <v>2</v>
      </c>
    </row>
  </sheetData>
  <mergeCells count="4">
    <mergeCell ref="C4:K4"/>
    <mergeCell ref="A17:B17"/>
    <mergeCell ref="C21:K21"/>
    <mergeCell ref="A34:B3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3" orientation="landscape" r:id="rId1"/>
  <headerFooter alignWithMargins="0">
    <oddHeader xml:space="preserve">&amp;L06/01/2012&amp;RUKACR 2012 Report </oddHeader>
    <oddFooter>&amp;LPage 59&amp;CLast updated: 05/03/2012&amp;R&amp;F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Normal="100" workbookViewId="0">
      <selection activeCell="A2" sqref="A2"/>
    </sheetView>
  </sheetViews>
  <sheetFormatPr defaultRowHeight="12.75"/>
  <cols>
    <col min="1" max="1" width="2.7109375" customWidth="1"/>
    <col min="2" max="2" width="23.5703125" customWidth="1"/>
    <col min="16" max="16" width="23.5703125" customWidth="1"/>
  </cols>
  <sheetData>
    <row r="1" spans="1:29" ht="20.25">
      <c r="A1" s="14" t="s">
        <v>228</v>
      </c>
      <c r="C1" s="38" t="s">
        <v>96</v>
      </c>
    </row>
    <row r="2" spans="1:29" ht="20.25">
      <c r="A2" s="14"/>
      <c r="E2" s="57"/>
    </row>
    <row r="3" spans="1:29" ht="20.25">
      <c r="A3" s="14" t="s">
        <v>97</v>
      </c>
      <c r="B3" s="14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29" ht="26.25" customHeight="1">
      <c r="A4" s="91" t="s">
        <v>14</v>
      </c>
      <c r="B4" s="92"/>
      <c r="C4" s="356" t="s">
        <v>68</v>
      </c>
      <c r="D4" s="357"/>
      <c r="E4" s="357"/>
      <c r="F4" s="357"/>
      <c r="G4" s="357"/>
      <c r="H4" s="357"/>
      <c r="I4" s="357"/>
      <c r="J4" s="357"/>
      <c r="K4" s="357"/>
      <c r="L4" s="69"/>
      <c r="M4" s="69"/>
      <c r="N4" s="69"/>
      <c r="O4" s="70"/>
    </row>
    <row r="5" spans="1:29" ht="15">
      <c r="A5" s="93"/>
      <c r="B5" s="94"/>
      <c r="C5" s="73">
        <v>2000</v>
      </c>
      <c r="D5" s="73">
        <v>2001</v>
      </c>
      <c r="E5" s="73">
        <v>2002</v>
      </c>
      <c r="F5" s="73">
        <v>2003</v>
      </c>
      <c r="G5" s="73">
        <v>2004</v>
      </c>
      <c r="H5" s="73">
        <v>2005</v>
      </c>
      <c r="I5" s="73">
        <v>2006</v>
      </c>
      <c r="J5" s="73">
        <v>2007</v>
      </c>
      <c r="K5" s="73">
        <v>2008</v>
      </c>
      <c r="L5" s="73">
        <v>2009</v>
      </c>
      <c r="M5" s="73">
        <v>2010</v>
      </c>
      <c r="N5" s="73">
        <v>2011</v>
      </c>
      <c r="O5" s="74">
        <v>2012</v>
      </c>
    </row>
    <row r="6" spans="1:29" ht="17.25">
      <c r="A6" s="85" t="s">
        <v>65</v>
      </c>
      <c r="B6" s="87"/>
      <c r="C6" s="107"/>
      <c r="D6" s="107"/>
      <c r="E6" s="107">
        <v>0.59</v>
      </c>
      <c r="F6" s="107">
        <v>0.57999999999999996</v>
      </c>
      <c r="G6" s="107">
        <v>0.59015724682332016</v>
      </c>
      <c r="H6" s="107">
        <v>0.56504578646038173</v>
      </c>
      <c r="I6" s="107">
        <v>0.54344449181186283</v>
      </c>
      <c r="J6" s="107">
        <v>0.53852780869949379</v>
      </c>
      <c r="K6" s="107">
        <v>0.53625</v>
      </c>
      <c r="L6" s="107">
        <f>(SUM(L7:L14))/8</f>
        <v>0.52847825573979879</v>
      </c>
      <c r="M6" s="107">
        <f>(SUM(M7:M14))/8</f>
        <v>0.51097284889179906</v>
      </c>
      <c r="N6" s="107">
        <f>(SUM(N7:N14))/8</f>
        <v>0.49332881153772623</v>
      </c>
      <c r="O6" s="107">
        <f>(SUM(O7:O14))/8</f>
        <v>0.49814290529552108</v>
      </c>
      <c r="AC6" s="23"/>
    </row>
    <row r="7" spans="1:29" ht="16.5">
      <c r="A7" s="78"/>
      <c r="B7" s="79" t="s">
        <v>75</v>
      </c>
      <c r="C7" s="108">
        <v>0.65900000000000003</v>
      </c>
      <c r="D7" s="108">
        <v>0.63500000000000001</v>
      </c>
      <c r="E7" s="108">
        <v>0.6</v>
      </c>
      <c r="F7" s="108">
        <v>0.64</v>
      </c>
      <c r="G7" s="108">
        <v>0.6</v>
      </c>
      <c r="H7" s="108">
        <v>0.5</v>
      </c>
      <c r="I7" s="108">
        <v>0.54</v>
      </c>
      <c r="J7" s="109">
        <v>0.54</v>
      </c>
      <c r="K7" s="109">
        <v>0.54</v>
      </c>
      <c r="L7" s="88">
        <v>0.53</v>
      </c>
      <c r="M7" s="111">
        <v>0.51</v>
      </c>
      <c r="N7" s="111">
        <v>0.49</v>
      </c>
      <c r="O7" s="111">
        <v>0.51</v>
      </c>
    </row>
    <row r="8" spans="1:29" ht="16.5">
      <c r="A8" s="78"/>
      <c r="B8" s="79" t="s">
        <v>76</v>
      </c>
      <c r="C8" s="108">
        <v>0.65681213231445623</v>
      </c>
      <c r="D8" s="108">
        <v>0.61961882311108685</v>
      </c>
      <c r="E8" s="108">
        <v>0.60951110231798888</v>
      </c>
      <c r="F8" s="108">
        <v>0.59071477367271352</v>
      </c>
      <c r="G8" s="108">
        <v>0.60940395522902369</v>
      </c>
      <c r="H8" s="108">
        <v>0.56610173798121777</v>
      </c>
      <c r="I8" s="108">
        <v>0.53289621348277516</v>
      </c>
      <c r="J8" s="108">
        <v>0.52419400000000005</v>
      </c>
      <c r="K8" s="109">
        <v>0.56999999999999995</v>
      </c>
      <c r="L8" s="109">
        <v>0.57999999999999996</v>
      </c>
      <c r="M8" s="108">
        <v>0.53720639999999997</v>
      </c>
      <c r="N8" s="108">
        <v>0.5</v>
      </c>
      <c r="O8" s="108">
        <v>0.52200000000000002</v>
      </c>
    </row>
    <row r="9" spans="1:29" ht="14.25">
      <c r="A9" s="78"/>
      <c r="B9" s="79" t="s">
        <v>44</v>
      </c>
      <c r="C9" s="108">
        <v>0.68099999999999994</v>
      </c>
      <c r="D9" s="108">
        <v>0.64300000000000002</v>
      </c>
      <c r="E9" s="108">
        <v>0.627</v>
      </c>
      <c r="F9" s="108">
        <v>0.58099999999999996</v>
      </c>
      <c r="G9" s="108">
        <v>0.6</v>
      </c>
      <c r="H9" s="108">
        <v>0.57999999999999996</v>
      </c>
      <c r="I9" s="108">
        <v>0.56999999999999995</v>
      </c>
      <c r="J9" s="108">
        <v>0.56999999999999995</v>
      </c>
      <c r="K9" s="108">
        <v>0.56000000000000005</v>
      </c>
      <c r="L9" s="108">
        <v>0.55000000000000004</v>
      </c>
      <c r="M9" s="108">
        <v>0.53</v>
      </c>
      <c r="N9" s="108">
        <v>0.5</v>
      </c>
      <c r="O9" s="108">
        <v>0.5</v>
      </c>
    </row>
    <row r="10" spans="1:29" ht="14.25">
      <c r="A10" s="78"/>
      <c r="B10" s="82" t="s">
        <v>16</v>
      </c>
      <c r="C10" s="108">
        <v>0.53600000000000003</v>
      </c>
      <c r="D10" s="108">
        <v>0.55200000000000005</v>
      </c>
      <c r="E10" s="108">
        <v>0.52600000000000002</v>
      </c>
      <c r="F10" s="108">
        <v>0.53600000000000003</v>
      </c>
      <c r="G10" s="108">
        <v>0.54</v>
      </c>
      <c r="H10" s="108">
        <v>0.53</v>
      </c>
      <c r="I10" s="108">
        <v>0.5</v>
      </c>
      <c r="J10" s="108">
        <v>0.51</v>
      </c>
      <c r="K10" s="108">
        <v>0.5</v>
      </c>
      <c r="L10" s="83">
        <v>0.47</v>
      </c>
      <c r="M10" s="108">
        <v>0.46</v>
      </c>
      <c r="N10" s="108">
        <v>0.45</v>
      </c>
      <c r="O10" s="108">
        <v>0.49</v>
      </c>
    </row>
    <row r="11" spans="1:29" ht="14.25">
      <c r="A11" s="78"/>
      <c r="B11" s="82" t="s">
        <v>18</v>
      </c>
      <c r="C11" s="108">
        <v>0.63018867924528299</v>
      </c>
      <c r="D11" s="108">
        <v>0.57999999999999996</v>
      </c>
      <c r="E11" s="108">
        <v>0.56899999999999995</v>
      </c>
      <c r="F11" s="108">
        <v>0.53</v>
      </c>
      <c r="G11" s="108">
        <v>0.53</v>
      </c>
      <c r="H11" s="108">
        <v>0.53</v>
      </c>
      <c r="I11" s="108">
        <v>0.5</v>
      </c>
      <c r="J11" s="108">
        <v>0.51</v>
      </c>
      <c r="K11" s="108">
        <v>0.5</v>
      </c>
      <c r="L11" s="108">
        <v>0.49159999999999998</v>
      </c>
      <c r="M11" s="108">
        <v>0.5</v>
      </c>
      <c r="N11" s="108">
        <v>0.5</v>
      </c>
      <c r="O11" s="108">
        <v>0.48</v>
      </c>
    </row>
    <row r="12" spans="1:29" ht="16.5">
      <c r="A12" s="78"/>
      <c r="B12" s="82" t="s">
        <v>77</v>
      </c>
      <c r="C12" s="108">
        <v>0.63100000000000001</v>
      </c>
      <c r="D12" s="108">
        <v>0.629</v>
      </c>
      <c r="E12" s="108">
        <v>0.6</v>
      </c>
      <c r="F12" s="109" t="s">
        <v>12</v>
      </c>
      <c r="G12" s="108">
        <v>0.61522733187107326</v>
      </c>
      <c r="H12" s="108">
        <v>0.60338414411786156</v>
      </c>
      <c r="I12" s="108">
        <v>0.59483252218723159</v>
      </c>
      <c r="J12" s="108">
        <v>0.56118957803316083</v>
      </c>
      <c r="K12" s="108">
        <v>0.55000000000000004</v>
      </c>
      <c r="L12" s="108">
        <v>0.52758307907973945</v>
      </c>
      <c r="M12" s="108">
        <v>0.50629601319547812</v>
      </c>
      <c r="N12" s="108">
        <v>0.48490587477747055</v>
      </c>
      <c r="O12" s="108">
        <v>0.48034608786454835</v>
      </c>
    </row>
    <row r="13" spans="1:29" ht="14.25">
      <c r="A13" s="78"/>
      <c r="B13" s="82" t="s">
        <v>25</v>
      </c>
      <c r="C13" s="108">
        <v>0.68</v>
      </c>
      <c r="D13" s="108">
        <v>0.63780663780663782</v>
      </c>
      <c r="E13" s="108">
        <v>0.61728510162222638</v>
      </c>
      <c r="F13" s="108">
        <v>0.61099999999999999</v>
      </c>
      <c r="G13" s="108">
        <v>0.63048368953880762</v>
      </c>
      <c r="H13" s="108">
        <v>0.63308243402557363</v>
      </c>
      <c r="I13" s="108">
        <v>0.56533688681602401</v>
      </c>
      <c r="J13" s="108">
        <v>0.53952521780832863</v>
      </c>
      <c r="K13" s="108">
        <v>0.53</v>
      </c>
      <c r="L13" s="108">
        <v>0.52917842703486151</v>
      </c>
      <c r="M13" s="108">
        <v>0.52428037793891458</v>
      </c>
      <c r="N13" s="108">
        <v>0.49172461752433938</v>
      </c>
      <c r="O13" s="108">
        <v>0.50279715449962015</v>
      </c>
    </row>
    <row r="14" spans="1:29" ht="14.25">
      <c r="A14" s="78"/>
      <c r="B14" s="82" t="s">
        <v>27</v>
      </c>
      <c r="C14" s="108">
        <v>0.61499999999999999</v>
      </c>
      <c r="D14" s="108">
        <v>0.56289999999999996</v>
      </c>
      <c r="E14" s="108">
        <v>0.56000000000000005</v>
      </c>
      <c r="F14" s="108">
        <v>0.59</v>
      </c>
      <c r="G14" s="108">
        <v>0.56999999999999995</v>
      </c>
      <c r="H14" s="108">
        <v>0.56899999999999995</v>
      </c>
      <c r="I14" s="108">
        <v>0.54488971730351043</v>
      </c>
      <c r="J14" s="108">
        <v>0.55331367375446217</v>
      </c>
      <c r="K14" s="108">
        <v>0.54</v>
      </c>
      <c r="L14" s="108">
        <v>0.5494645398037894</v>
      </c>
      <c r="M14" s="108">
        <v>0.52</v>
      </c>
      <c r="N14" s="108">
        <v>0.53</v>
      </c>
      <c r="O14" s="108">
        <v>0.5</v>
      </c>
    </row>
    <row r="15" spans="1:29" ht="14.25">
      <c r="A15" s="83" t="s">
        <v>17</v>
      </c>
      <c r="B15" s="78"/>
      <c r="C15" s="108">
        <v>0.621</v>
      </c>
      <c r="D15" s="108">
        <v>0.6143011019968514</v>
      </c>
      <c r="E15" s="108">
        <v>0.58963763509218059</v>
      </c>
      <c r="F15" s="108">
        <v>0.61499999999999999</v>
      </c>
      <c r="G15" s="108">
        <v>0.64327874303765897</v>
      </c>
      <c r="H15" s="108">
        <v>0.61099265576877515</v>
      </c>
      <c r="I15" s="108">
        <v>0.59924326028693042</v>
      </c>
      <c r="J15" s="108">
        <v>0.57695212203594626</v>
      </c>
      <c r="K15" s="108">
        <v>0.6</v>
      </c>
      <c r="L15" s="108">
        <v>0.58179221169748907</v>
      </c>
      <c r="M15" s="108">
        <v>0.56534842693325493</v>
      </c>
      <c r="N15" s="108">
        <v>0.54540299142269799</v>
      </c>
      <c r="O15" s="108">
        <v>0.53374064666712429</v>
      </c>
    </row>
    <row r="16" spans="1:29" ht="14.25">
      <c r="A16" s="83" t="s">
        <v>26</v>
      </c>
      <c r="B16" s="83"/>
      <c r="C16" s="108">
        <v>0.59799999999999998</v>
      </c>
      <c r="D16" s="108">
        <v>0.60030000000000006</v>
      </c>
      <c r="E16" s="108">
        <v>0.5403</v>
      </c>
      <c r="F16" s="108">
        <v>0.55793772332822866</v>
      </c>
      <c r="G16" s="108">
        <v>0.5569089718402096</v>
      </c>
      <c r="H16" s="108">
        <v>0.52580412866058568</v>
      </c>
      <c r="I16" s="108">
        <v>0.50034168564920278</v>
      </c>
      <c r="J16" s="108">
        <v>0.5</v>
      </c>
      <c r="K16" s="108">
        <v>0.48</v>
      </c>
      <c r="L16" s="108">
        <v>0.49</v>
      </c>
      <c r="M16" s="108">
        <v>0.48429376083188908</v>
      </c>
      <c r="N16" s="108">
        <v>0.48281487926908856</v>
      </c>
      <c r="O16" s="108">
        <v>0.47</v>
      </c>
    </row>
    <row r="17" spans="1:15" ht="16.5">
      <c r="A17" s="355" t="s">
        <v>73</v>
      </c>
      <c r="B17" s="355"/>
      <c r="C17" s="108"/>
      <c r="D17" s="108"/>
      <c r="E17" s="108">
        <v>0.61</v>
      </c>
      <c r="F17" s="108">
        <v>0.57292690921009504</v>
      </c>
      <c r="G17" s="108">
        <v>0.56999999999999995</v>
      </c>
      <c r="H17" s="108">
        <v>0.57999999999999996</v>
      </c>
      <c r="I17" s="108">
        <v>0.54</v>
      </c>
      <c r="J17" s="108">
        <v>0.56000000000000005</v>
      </c>
      <c r="K17" s="108">
        <v>0.52</v>
      </c>
      <c r="L17" s="83">
        <v>0.52</v>
      </c>
      <c r="M17" s="108">
        <v>0.5</v>
      </c>
      <c r="N17" s="108">
        <v>0.49</v>
      </c>
      <c r="O17" s="108">
        <v>0.52</v>
      </c>
    </row>
    <row r="18" spans="1:15" ht="17.25">
      <c r="A18" s="84" t="s">
        <v>74</v>
      </c>
      <c r="B18" s="85"/>
      <c r="C18" s="110">
        <v>0.63715738993710691</v>
      </c>
      <c r="D18" s="110">
        <v>0.60762952740135123</v>
      </c>
      <c r="E18" s="110">
        <v>0.58683103061040054</v>
      </c>
      <c r="F18" s="110">
        <v>0.58318492113984766</v>
      </c>
      <c r="G18" s="110">
        <v>0.59013357802397926</v>
      </c>
      <c r="H18" s="110">
        <v>0.56685073854773294</v>
      </c>
      <c r="I18" s="110">
        <v>0.54421544768690799</v>
      </c>
      <c r="J18" s="110">
        <v>0.54047041742108159</v>
      </c>
      <c r="K18" s="110">
        <v>0.53545454545454529</v>
      </c>
      <c r="L18" s="110">
        <f>(SUM(L7:L17))/11</f>
        <v>0.52905620523780716</v>
      </c>
      <c r="M18" s="110">
        <f>(SUM(M7:M17))/11</f>
        <v>0.51249317989995791</v>
      </c>
      <c r="N18" s="110">
        <f>(SUM(N7:N17))/11</f>
        <v>0.49680439663578152</v>
      </c>
      <c r="O18" s="110">
        <f>(SUM(O7:O17))/11</f>
        <v>0.50080762627557196</v>
      </c>
    </row>
    <row r="19" spans="1:15">
      <c r="A19" s="1"/>
      <c r="B19" s="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5" ht="20.25">
      <c r="A20" s="14" t="s">
        <v>98</v>
      </c>
      <c r="B20" s="14"/>
      <c r="C20" s="34"/>
      <c r="D20" s="34"/>
      <c r="E20" s="35"/>
      <c r="F20" s="36"/>
      <c r="G20" s="36"/>
      <c r="H20" s="36"/>
      <c r="I20" s="36"/>
      <c r="J20" s="36"/>
      <c r="K20" s="36"/>
      <c r="L20" s="30"/>
    </row>
    <row r="21" spans="1:15" ht="21.75" customHeight="1">
      <c r="A21" s="91" t="s">
        <v>14</v>
      </c>
      <c r="B21" s="92"/>
      <c r="C21" s="356" t="s">
        <v>68</v>
      </c>
      <c r="D21" s="357"/>
      <c r="E21" s="357"/>
      <c r="F21" s="357"/>
      <c r="G21" s="357"/>
      <c r="H21" s="357"/>
      <c r="I21" s="357"/>
      <c r="J21" s="357"/>
      <c r="K21" s="357"/>
      <c r="L21" s="69"/>
      <c r="M21" s="69"/>
      <c r="N21" s="69"/>
      <c r="O21" s="70"/>
    </row>
    <row r="22" spans="1:15" ht="15">
      <c r="A22" s="93"/>
      <c r="B22" s="94"/>
      <c r="C22" s="73">
        <v>2000</v>
      </c>
      <c r="D22" s="73">
        <v>2001</v>
      </c>
      <c r="E22" s="73">
        <v>2002</v>
      </c>
      <c r="F22" s="73">
        <v>2003</v>
      </c>
      <c r="G22" s="73">
        <v>2004</v>
      </c>
      <c r="H22" s="73">
        <v>2005</v>
      </c>
      <c r="I22" s="73">
        <v>2006</v>
      </c>
      <c r="J22" s="73">
        <v>2007</v>
      </c>
      <c r="K22" s="73">
        <v>2008</v>
      </c>
      <c r="L22" s="73">
        <v>2009</v>
      </c>
      <c r="M22" s="73">
        <v>2010</v>
      </c>
      <c r="N22" s="73">
        <v>2011</v>
      </c>
      <c r="O22" s="74">
        <v>2012</v>
      </c>
    </row>
    <row r="23" spans="1:15" ht="17.25">
      <c r="A23" s="85" t="s">
        <v>65</v>
      </c>
      <c r="B23" s="87"/>
      <c r="C23" s="110"/>
      <c r="D23" s="110"/>
      <c r="E23" s="110">
        <v>0.54</v>
      </c>
      <c r="F23" s="110">
        <v>0.54</v>
      </c>
      <c r="G23" s="110">
        <v>0.5506110210741636</v>
      </c>
      <c r="H23" s="110">
        <v>0.51181229461609112</v>
      </c>
      <c r="I23" s="110">
        <v>0.50815397127252837</v>
      </c>
      <c r="J23" s="110">
        <v>0.50579647656482785</v>
      </c>
      <c r="K23" s="110">
        <v>0.49625000000000002</v>
      </c>
      <c r="L23" s="107">
        <f>(SUM(L24:L31))/8</f>
        <v>0.49552777941240939</v>
      </c>
      <c r="M23" s="107">
        <f>(SUM(M24:M31))/8</f>
        <v>0.47514963668093857</v>
      </c>
      <c r="N23" s="107">
        <f>(SUM(N24:N31))/8</f>
        <v>0.45952537814645988</v>
      </c>
      <c r="O23" s="107">
        <f>(SUM(O24:O31))/8</f>
        <v>0.46119354394966428</v>
      </c>
    </row>
    <row r="24" spans="1:15" ht="16.5">
      <c r="A24" s="78"/>
      <c r="B24" s="79" t="s">
        <v>75</v>
      </c>
      <c r="C24" s="108">
        <v>0.57700000000000007</v>
      </c>
      <c r="D24" s="108">
        <v>0.55799999999999994</v>
      </c>
      <c r="E24" s="108">
        <v>0.55000000000000004</v>
      </c>
      <c r="F24" s="108">
        <v>0.56999999999999995</v>
      </c>
      <c r="G24" s="108">
        <v>0.52</v>
      </c>
      <c r="H24" s="108">
        <v>0.45</v>
      </c>
      <c r="I24" s="108">
        <v>0.49</v>
      </c>
      <c r="J24" s="111">
        <v>0.54</v>
      </c>
      <c r="K24" s="111">
        <v>0.5</v>
      </c>
      <c r="L24" s="88">
        <v>0.49</v>
      </c>
      <c r="M24" s="111">
        <v>0.48</v>
      </c>
      <c r="N24" s="111">
        <v>0.47</v>
      </c>
      <c r="O24" s="111">
        <v>0.47</v>
      </c>
    </row>
    <row r="25" spans="1:15" ht="16.5">
      <c r="A25" s="78"/>
      <c r="B25" s="79" t="s">
        <v>76</v>
      </c>
      <c r="C25" s="108">
        <v>0.59305870058271393</v>
      </c>
      <c r="D25" s="108">
        <v>0.58746157528947285</v>
      </c>
      <c r="E25" s="108">
        <v>0.55899300293829579</v>
      </c>
      <c r="F25" s="108">
        <v>0.55965070080729418</v>
      </c>
      <c r="G25" s="108">
        <v>0.56922574829816963</v>
      </c>
      <c r="H25" s="108">
        <v>0.52213685143354693</v>
      </c>
      <c r="I25" s="108">
        <v>0.51994985802724769</v>
      </c>
      <c r="J25" s="108">
        <v>0.50678840000000003</v>
      </c>
      <c r="K25" s="109">
        <v>0.54</v>
      </c>
      <c r="L25" s="109">
        <v>0.55000000000000004</v>
      </c>
      <c r="M25" s="108">
        <v>0.50388999999999995</v>
      </c>
      <c r="N25" s="108">
        <v>0.47</v>
      </c>
      <c r="O25" s="108">
        <v>0.48799999999999999</v>
      </c>
    </row>
    <row r="26" spans="1:15" ht="14.25">
      <c r="A26" s="78"/>
      <c r="B26" s="79" t="s">
        <v>44</v>
      </c>
      <c r="C26" s="108">
        <v>0.60899999999999999</v>
      </c>
      <c r="D26" s="108">
        <v>0.57899999999999996</v>
      </c>
      <c r="E26" s="108">
        <v>0.55700000000000005</v>
      </c>
      <c r="F26" s="108">
        <v>0.54899999999999993</v>
      </c>
      <c r="G26" s="108">
        <v>0.56999999999999995</v>
      </c>
      <c r="H26" s="108">
        <v>0.53</v>
      </c>
      <c r="I26" s="108">
        <v>0.53</v>
      </c>
      <c r="J26" s="108">
        <v>0.53</v>
      </c>
      <c r="K26" s="112">
        <v>0.53</v>
      </c>
      <c r="L26" s="108">
        <v>0.53</v>
      </c>
      <c r="M26" s="108">
        <v>0.49</v>
      </c>
      <c r="N26" s="108">
        <v>0.48</v>
      </c>
      <c r="O26" s="108">
        <v>0.48</v>
      </c>
    </row>
    <row r="27" spans="1:15" ht="12.75" customHeight="1">
      <c r="A27" s="78"/>
      <c r="B27" s="82" t="s">
        <v>16</v>
      </c>
      <c r="C27" s="108">
        <v>0.54700000000000004</v>
      </c>
      <c r="D27" s="108">
        <v>0.48799999999999999</v>
      </c>
      <c r="E27" s="108">
        <v>0.50600000000000001</v>
      </c>
      <c r="F27" s="108">
        <v>0.49700000000000005</v>
      </c>
      <c r="G27" s="108">
        <v>0.5</v>
      </c>
      <c r="H27" s="108">
        <v>0.49</v>
      </c>
      <c r="I27" s="108">
        <v>0.46</v>
      </c>
      <c r="J27" s="108">
        <v>0.49</v>
      </c>
      <c r="K27" s="108">
        <v>0.46</v>
      </c>
      <c r="L27" s="83">
        <v>0.48</v>
      </c>
      <c r="M27" s="108">
        <v>0.43</v>
      </c>
      <c r="N27" s="108">
        <v>0.41</v>
      </c>
      <c r="O27" s="108">
        <v>0.44</v>
      </c>
    </row>
    <row r="28" spans="1:15" ht="14.25">
      <c r="A28" s="78"/>
      <c r="B28" s="82" t="s">
        <v>18</v>
      </c>
      <c r="C28" s="108">
        <v>0.52611773710058041</v>
      </c>
      <c r="D28" s="108">
        <v>0.51</v>
      </c>
      <c r="E28" s="108">
        <v>0.48799999999999999</v>
      </c>
      <c r="F28" s="108">
        <v>0.47</v>
      </c>
      <c r="G28" s="108">
        <v>0.51</v>
      </c>
      <c r="H28" s="108">
        <v>0.49</v>
      </c>
      <c r="I28" s="108">
        <v>0.48</v>
      </c>
      <c r="J28" s="108">
        <v>0.46</v>
      </c>
      <c r="K28" s="108">
        <v>0.46</v>
      </c>
      <c r="L28" s="108">
        <v>0.45250000000000001</v>
      </c>
      <c r="M28" s="108">
        <v>0.47</v>
      </c>
      <c r="N28" s="108">
        <v>0.46</v>
      </c>
      <c r="O28" s="108">
        <v>0.44</v>
      </c>
    </row>
    <row r="29" spans="1:15" ht="16.5">
      <c r="A29" s="78"/>
      <c r="B29" s="82" t="s">
        <v>77</v>
      </c>
      <c r="C29" s="108">
        <v>0.57499999999999996</v>
      </c>
      <c r="D29" s="108">
        <v>0.55379303271683022</v>
      </c>
      <c r="E29" s="108">
        <v>0.57999999999999996</v>
      </c>
      <c r="F29" s="109" t="s">
        <v>12</v>
      </c>
      <c r="G29" s="108">
        <v>0.58320476085519068</v>
      </c>
      <c r="H29" s="108">
        <v>0.55564944896306467</v>
      </c>
      <c r="I29" s="108">
        <v>0.55060973441888572</v>
      </c>
      <c r="J29" s="108">
        <v>0.52072095213631309</v>
      </c>
      <c r="K29" s="108">
        <v>0.51</v>
      </c>
      <c r="L29" s="108">
        <v>0.49194301254211148</v>
      </c>
      <c r="M29" s="108">
        <v>0.47274533174413985</v>
      </c>
      <c r="N29" s="108">
        <v>0.45146709568681531</v>
      </c>
      <c r="O29" s="108">
        <v>0.45138319290134965</v>
      </c>
    </row>
    <row r="30" spans="1:15" ht="14.25">
      <c r="A30" s="78"/>
      <c r="B30" s="82" t="s">
        <v>25</v>
      </c>
      <c r="C30" s="108">
        <v>0.59599999999999997</v>
      </c>
      <c r="D30" s="108">
        <v>0.54824726724462869</v>
      </c>
      <c r="E30" s="108">
        <v>0.54921996168232823</v>
      </c>
      <c r="F30" s="108">
        <v>0.57399999999999995</v>
      </c>
      <c r="G30" s="108">
        <v>0.58707732881228214</v>
      </c>
      <c r="H30" s="108">
        <v>0.52426850258175561</v>
      </c>
      <c r="I30" s="108">
        <v>0.5007826015322514</v>
      </c>
      <c r="J30" s="108">
        <v>0.49472823865958321</v>
      </c>
      <c r="K30" s="108">
        <v>0.48</v>
      </c>
      <c r="L30" s="108">
        <v>0.47136186770428018</v>
      </c>
      <c r="M30" s="108">
        <v>0.46456176170336883</v>
      </c>
      <c r="N30" s="108">
        <v>0.4547359294848638</v>
      </c>
      <c r="O30" s="108">
        <v>0.45016515869596441</v>
      </c>
    </row>
    <row r="31" spans="1:15" ht="14.25">
      <c r="A31" s="78"/>
      <c r="B31" s="82" t="s">
        <v>27</v>
      </c>
      <c r="C31" s="108">
        <v>0.53700000000000003</v>
      </c>
      <c r="D31" s="108">
        <v>0.52439999999999998</v>
      </c>
      <c r="E31" s="108">
        <v>0.53</v>
      </c>
      <c r="F31" s="108">
        <v>0.55000000000000004</v>
      </c>
      <c r="G31" s="108">
        <v>0.54</v>
      </c>
      <c r="H31" s="108">
        <v>0.52</v>
      </c>
      <c r="I31" s="108">
        <v>0.51059870550161812</v>
      </c>
      <c r="J31" s="108">
        <v>0.50413422172272615</v>
      </c>
      <c r="K31" s="108">
        <v>0.49</v>
      </c>
      <c r="L31" s="108">
        <v>0.49841735505288348</v>
      </c>
      <c r="M31" s="108">
        <v>0.49</v>
      </c>
      <c r="N31" s="108">
        <v>0.48</v>
      </c>
      <c r="O31" s="108">
        <v>0.47</v>
      </c>
    </row>
    <row r="32" spans="1:15" ht="14.25">
      <c r="A32" s="83" t="s">
        <v>17</v>
      </c>
      <c r="B32" s="78"/>
      <c r="C32" s="108">
        <v>0.55799999999999994</v>
      </c>
      <c r="D32" s="108">
        <v>0.561526599845798</v>
      </c>
      <c r="E32" s="108">
        <v>0.54522331113937306</v>
      </c>
      <c r="F32" s="108">
        <v>0.55299999999999994</v>
      </c>
      <c r="G32" s="108">
        <v>0.57485820837541757</v>
      </c>
      <c r="H32" s="108">
        <v>0.54720253355451665</v>
      </c>
      <c r="I32" s="108">
        <v>0.55641733164292639</v>
      </c>
      <c r="J32" s="108">
        <v>0.52497502497502502</v>
      </c>
      <c r="K32" s="108">
        <v>0.54</v>
      </c>
      <c r="L32" s="108">
        <v>0.53444571755943859</v>
      </c>
      <c r="M32" s="108">
        <v>0.51173868662810484</v>
      </c>
      <c r="N32" s="108">
        <v>0.49139642620780938</v>
      </c>
      <c r="O32" s="108">
        <v>0.48373563960242677</v>
      </c>
    </row>
    <row r="33" spans="1:15" ht="14.25">
      <c r="A33" s="83" t="s">
        <v>26</v>
      </c>
      <c r="B33" s="83"/>
      <c r="C33" s="108">
        <v>0.56899999999999995</v>
      </c>
      <c r="D33" s="108">
        <v>0.56940000000000002</v>
      </c>
      <c r="E33" s="108">
        <v>0.52369999999999994</v>
      </c>
      <c r="F33" s="108">
        <v>0.55622107269262189</v>
      </c>
      <c r="G33" s="108">
        <v>0.53391859537110931</v>
      </c>
      <c r="H33" s="108">
        <v>0.51130990415335464</v>
      </c>
      <c r="I33" s="108">
        <v>0.49393113698290814</v>
      </c>
      <c r="J33" s="108">
        <v>0.5</v>
      </c>
      <c r="K33" s="108">
        <v>0.49</v>
      </c>
      <c r="L33" s="108">
        <v>0.49</v>
      </c>
      <c r="M33" s="108">
        <v>0.47122807017543861</v>
      </c>
      <c r="N33" s="108">
        <v>0.45726495726495725</v>
      </c>
      <c r="O33" s="108">
        <v>0.47</v>
      </c>
    </row>
    <row r="34" spans="1:15" ht="16.5">
      <c r="A34" s="355" t="s">
        <v>73</v>
      </c>
      <c r="B34" s="355"/>
      <c r="C34" s="108"/>
      <c r="D34" s="108"/>
      <c r="E34" s="108">
        <v>0.52</v>
      </c>
      <c r="F34" s="108">
        <v>0.52518409425625923</v>
      </c>
      <c r="G34" s="108">
        <v>0.5</v>
      </c>
      <c r="H34" s="108">
        <v>0.53</v>
      </c>
      <c r="I34" s="108">
        <v>0.49</v>
      </c>
      <c r="J34" s="108">
        <v>0.52</v>
      </c>
      <c r="K34" s="108">
        <v>0.5</v>
      </c>
      <c r="L34" s="83">
        <v>0.48</v>
      </c>
      <c r="M34" s="108">
        <v>0.46</v>
      </c>
      <c r="N34" s="108">
        <v>0.46</v>
      </c>
      <c r="O34" s="108">
        <v>0.48</v>
      </c>
    </row>
    <row r="35" spans="1:15" ht="17.25">
      <c r="A35" s="84" t="s">
        <v>74</v>
      </c>
      <c r="B35" s="85"/>
      <c r="C35" s="110">
        <v>0.57416814475838185</v>
      </c>
      <c r="D35" s="110">
        <v>0.55124158565702597</v>
      </c>
      <c r="E35" s="110">
        <v>0.54143866116560924</v>
      </c>
      <c r="F35" s="110">
        <v>0.54236690608626181</v>
      </c>
      <c r="G35" s="110">
        <v>0.54702299945116661</v>
      </c>
      <c r="H35" s="110">
        <v>0.51623525743772436</v>
      </c>
      <c r="I35" s="110">
        <v>0.50947785083988251</v>
      </c>
      <c r="J35" s="110">
        <v>0.50830425795396794</v>
      </c>
      <c r="K35" s="110">
        <v>0.5</v>
      </c>
      <c r="L35" s="110">
        <f>(SUM(L24:L34))/11</f>
        <v>0.49715163207806495</v>
      </c>
      <c r="M35" s="110">
        <f>(SUM(M24:M34))/11</f>
        <v>0.4767421682046411</v>
      </c>
      <c r="N35" s="110">
        <f>(SUM(N24:N34))/11</f>
        <v>0.46226040078585873</v>
      </c>
      <c r="O35" s="110">
        <f>(SUM(O24:O34))/11</f>
        <v>0.46575309010906724</v>
      </c>
    </row>
    <row r="37" spans="1:15">
      <c r="A37" s="8">
        <v>1</v>
      </c>
      <c r="B37" s="8" t="s">
        <v>66</v>
      </c>
    </row>
    <row r="38" spans="1:15">
      <c r="A38" s="8">
        <v>2</v>
      </c>
      <c r="B38" s="8" t="s">
        <v>78</v>
      </c>
    </row>
    <row r="39" spans="1:15">
      <c r="A39" s="8">
        <v>3</v>
      </c>
      <c r="B39" s="8" t="s">
        <v>116</v>
      </c>
    </row>
    <row r="40" spans="1:15">
      <c r="A40" s="8">
        <v>4</v>
      </c>
      <c r="B40" s="8" t="s">
        <v>79</v>
      </c>
    </row>
    <row r="41" spans="1:15">
      <c r="A41" s="8">
        <v>5</v>
      </c>
      <c r="B41" s="8" t="s">
        <v>81</v>
      </c>
    </row>
    <row r="42" spans="1:15">
      <c r="A42" s="8">
        <v>9</v>
      </c>
      <c r="B42" s="8" t="s">
        <v>8</v>
      </c>
    </row>
    <row r="43" spans="1:15">
      <c r="A43" s="8">
        <v>10</v>
      </c>
      <c r="B43" s="8" t="s">
        <v>2</v>
      </c>
    </row>
  </sheetData>
  <mergeCells count="4">
    <mergeCell ref="C4:K4"/>
    <mergeCell ref="A17:B17"/>
    <mergeCell ref="C21:K21"/>
    <mergeCell ref="A34:B34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73" orientation="landscape" r:id="rId1"/>
  <headerFooter alignWithMargins="0">
    <oddHeader xml:space="preserve">&amp;L06/01/2012&amp;RUKACR 2012 Report </oddHeader>
    <oddFooter>&amp;LPage 60&amp;CLast updated: 05/03/2012&amp;R&amp;F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Normal="100" workbookViewId="0">
      <selection activeCell="D11" sqref="D11"/>
    </sheetView>
  </sheetViews>
  <sheetFormatPr defaultRowHeight="12.75"/>
  <cols>
    <col min="1" max="1" width="2.5703125" customWidth="1"/>
    <col min="2" max="2" width="29.140625" customWidth="1"/>
    <col min="3" max="14" width="9.28515625" customWidth="1"/>
  </cols>
  <sheetData>
    <row r="1" spans="1:16" ht="20.25">
      <c r="A1" s="14" t="s">
        <v>211</v>
      </c>
      <c r="C1" s="14" t="s">
        <v>99</v>
      </c>
    </row>
    <row r="2" spans="1:16" ht="12" customHeight="1">
      <c r="A2" s="14"/>
    </row>
    <row r="3" spans="1:16" ht="23.25">
      <c r="A3" s="14" t="s">
        <v>100</v>
      </c>
      <c r="G3" s="57"/>
    </row>
    <row r="4" spans="1:16">
      <c r="A4" s="15" t="s">
        <v>34</v>
      </c>
    </row>
    <row r="5" spans="1:16">
      <c r="C5" s="1"/>
      <c r="D5" s="1"/>
      <c r="E5" s="1"/>
      <c r="F5" s="1"/>
      <c r="G5" s="1"/>
      <c r="H5" s="1"/>
      <c r="I5" s="1"/>
      <c r="J5" s="1"/>
      <c r="K5" s="1"/>
      <c r="L5" s="1"/>
    </row>
    <row r="6" spans="1:16" ht="26.25" customHeight="1">
      <c r="B6" s="92" t="s">
        <v>3</v>
      </c>
      <c r="C6" s="356" t="s">
        <v>67</v>
      </c>
      <c r="D6" s="357"/>
      <c r="E6" s="357"/>
      <c r="F6" s="357"/>
      <c r="G6" s="357"/>
      <c r="H6" s="357"/>
      <c r="I6" s="357"/>
      <c r="J6" s="357"/>
      <c r="K6" s="357"/>
      <c r="L6" s="69"/>
      <c r="M6" s="69"/>
      <c r="N6" s="69"/>
      <c r="O6" s="70"/>
    </row>
    <row r="7" spans="1:16" ht="15">
      <c r="B7" s="93"/>
      <c r="C7" s="73">
        <v>2000</v>
      </c>
      <c r="D7" s="73">
        <v>2001</v>
      </c>
      <c r="E7" s="73">
        <v>2002</v>
      </c>
      <c r="F7" s="73">
        <v>2003</v>
      </c>
      <c r="G7" s="73">
        <v>2004</v>
      </c>
      <c r="H7" s="73">
        <v>2005</v>
      </c>
      <c r="I7" s="73">
        <v>2006</v>
      </c>
      <c r="J7" s="73">
        <v>2007</v>
      </c>
      <c r="K7" s="73">
        <v>2008</v>
      </c>
      <c r="L7" s="73">
        <v>2009</v>
      </c>
      <c r="M7" s="73">
        <v>2010</v>
      </c>
      <c r="N7" s="73">
        <v>2011</v>
      </c>
      <c r="O7" s="74">
        <v>2012</v>
      </c>
      <c r="P7" s="1"/>
    </row>
    <row r="8" spans="1:16" ht="14.25">
      <c r="B8" s="78" t="s">
        <v>213</v>
      </c>
      <c r="C8" s="89">
        <v>99.998333333333335</v>
      </c>
      <c r="D8" s="89">
        <v>99.99884851070432</v>
      </c>
      <c r="E8" s="89">
        <v>99.945454545454552</v>
      </c>
      <c r="F8" s="89">
        <v>99.935062846568869</v>
      </c>
      <c r="G8" s="89">
        <v>99.982329317269077</v>
      </c>
      <c r="H8" s="89">
        <v>100</v>
      </c>
      <c r="I8" s="89">
        <v>99.998254920577153</v>
      </c>
      <c r="J8" s="89">
        <v>99.998332371667644</v>
      </c>
      <c r="K8" s="89">
        <v>99.996928862211703</v>
      </c>
      <c r="L8" s="89">
        <v>100</v>
      </c>
      <c r="M8" s="89">
        <v>100</v>
      </c>
      <c r="N8" s="89">
        <v>100</v>
      </c>
      <c r="O8" s="89">
        <v>99.999830516805105</v>
      </c>
      <c r="P8" s="140"/>
    </row>
    <row r="9" spans="1:16" ht="14.25">
      <c r="B9" s="78" t="s">
        <v>35</v>
      </c>
      <c r="C9" s="80">
        <v>99.96262754349749</v>
      </c>
      <c r="D9" s="80">
        <v>99.712016889128876</v>
      </c>
      <c r="E9" s="80">
        <v>99.630706602755978</v>
      </c>
      <c r="F9" s="80">
        <v>96.331621421106959</v>
      </c>
      <c r="G9" s="80">
        <v>99.701820762796942</v>
      </c>
      <c r="H9" s="80">
        <v>99.783034770614265</v>
      </c>
      <c r="I9" s="80">
        <v>99.84702566848101</v>
      </c>
      <c r="J9" s="80">
        <v>99.80830616060156</v>
      </c>
      <c r="K9" s="80">
        <v>99.915101263604981</v>
      </c>
      <c r="L9" s="80">
        <v>99.88987792514844</v>
      </c>
      <c r="M9" s="80">
        <v>99.809692493326324</v>
      </c>
      <c r="N9" s="80">
        <v>99.906961965184294</v>
      </c>
      <c r="O9" s="80">
        <v>99.932479290680305</v>
      </c>
      <c r="P9" s="140"/>
    </row>
    <row r="10" spans="1:16" ht="14.25">
      <c r="B10" s="78" t="s">
        <v>37</v>
      </c>
      <c r="C10" s="80">
        <v>100</v>
      </c>
      <c r="D10" s="80">
        <v>99.999515203226807</v>
      </c>
      <c r="E10" s="80">
        <v>99.998691243866602</v>
      </c>
      <c r="F10" s="80">
        <v>99.997257873763886</v>
      </c>
      <c r="G10" s="80">
        <v>100</v>
      </c>
      <c r="H10" s="80">
        <v>99.991666666666674</v>
      </c>
      <c r="I10" s="80">
        <v>99.998084364583733</v>
      </c>
      <c r="J10" s="80">
        <v>99.997848292515343</v>
      </c>
      <c r="K10" s="80">
        <v>99.981818181818184</v>
      </c>
      <c r="L10" s="80">
        <v>99.99454545454546</v>
      </c>
      <c r="M10" s="80">
        <v>100</v>
      </c>
      <c r="N10" s="80">
        <v>100</v>
      </c>
      <c r="O10" s="80">
        <v>100</v>
      </c>
      <c r="P10" s="140"/>
    </row>
    <row r="11" spans="1:16" ht="14.25">
      <c r="B11" s="78" t="s">
        <v>50</v>
      </c>
      <c r="C11" s="80"/>
      <c r="D11" s="80"/>
      <c r="E11" s="80"/>
      <c r="F11" s="80"/>
      <c r="G11" s="80"/>
      <c r="H11" s="80"/>
      <c r="I11" s="80">
        <v>27.54299752993494</v>
      </c>
      <c r="J11" s="80">
        <v>38.439489133043502</v>
      </c>
      <c r="K11" s="80">
        <v>50.221026180160841</v>
      </c>
      <c r="L11" s="80">
        <v>50.028993682091112</v>
      </c>
      <c r="M11" s="80">
        <v>42.721997658847208</v>
      </c>
      <c r="N11" s="80">
        <v>54.248876952901519</v>
      </c>
      <c r="O11" s="80">
        <v>58.498825243568085</v>
      </c>
      <c r="P11" s="140"/>
    </row>
    <row r="12" spans="1:16" ht="14.25">
      <c r="B12" s="78" t="s">
        <v>40</v>
      </c>
      <c r="C12" s="80">
        <v>99.945544736430477</v>
      </c>
      <c r="D12" s="80">
        <v>99.861374798953364</v>
      </c>
      <c r="E12" s="80">
        <v>99.974545454545463</v>
      </c>
      <c r="F12" s="80">
        <v>99.962068722651793</v>
      </c>
      <c r="G12" s="80">
        <v>99.969612957945856</v>
      </c>
      <c r="H12" s="80">
        <v>99.981189513659203</v>
      </c>
      <c r="I12" s="80">
        <v>99.988070320554314</v>
      </c>
      <c r="J12" s="80">
        <v>99.970974523553778</v>
      </c>
      <c r="K12" s="80">
        <v>99.992046448739359</v>
      </c>
      <c r="L12" s="80">
        <v>100</v>
      </c>
      <c r="M12" s="80">
        <v>100</v>
      </c>
      <c r="N12" s="80">
        <v>100</v>
      </c>
      <c r="O12" s="80">
        <v>100</v>
      </c>
      <c r="P12" s="140"/>
    </row>
    <row r="13" spans="1:16" ht="14.25">
      <c r="B13" s="78" t="s">
        <v>36</v>
      </c>
      <c r="C13" s="80">
        <v>99.691666666666677</v>
      </c>
      <c r="D13" s="80">
        <v>99.385715632171141</v>
      </c>
      <c r="E13" s="80">
        <v>99.480821818181809</v>
      </c>
      <c r="F13" s="80">
        <v>99.5</v>
      </c>
      <c r="G13" s="80">
        <v>99.566183409634178</v>
      </c>
      <c r="H13" s="80">
        <v>98.865381405275002</v>
      </c>
      <c r="I13" s="80">
        <v>99.791623335656823</v>
      </c>
      <c r="J13" s="80">
        <v>99.660342174827292</v>
      </c>
      <c r="K13" s="80">
        <v>99.790716556248029</v>
      </c>
      <c r="L13" s="80">
        <v>99.876050363510103</v>
      </c>
      <c r="M13" s="80">
        <v>99.829819261235301</v>
      </c>
      <c r="N13" s="80">
        <v>99.799090909090907</v>
      </c>
      <c r="O13" s="80">
        <v>99.901408734266127</v>
      </c>
      <c r="P13" s="140"/>
    </row>
    <row r="14" spans="1:16" ht="14.25">
      <c r="B14" s="78" t="s">
        <v>38</v>
      </c>
      <c r="C14" s="80">
        <v>99.951535327719341</v>
      </c>
      <c r="D14" s="80">
        <v>99.973819035060515</v>
      </c>
      <c r="E14" s="80">
        <v>99.990909090909099</v>
      </c>
      <c r="F14" s="80">
        <v>99.993243330743326</v>
      </c>
      <c r="G14" s="80">
        <v>100</v>
      </c>
      <c r="H14" s="80">
        <v>100</v>
      </c>
      <c r="I14" s="80">
        <v>99.991666666666674</v>
      </c>
      <c r="J14" s="80">
        <v>100</v>
      </c>
      <c r="K14" s="80">
        <v>100</v>
      </c>
      <c r="L14" s="80">
        <v>100</v>
      </c>
      <c r="M14" s="80">
        <v>100</v>
      </c>
      <c r="N14" s="80">
        <v>100</v>
      </c>
      <c r="O14" s="80">
        <v>100</v>
      </c>
      <c r="P14" s="140"/>
    </row>
    <row r="15" spans="1:16" ht="14.25">
      <c r="B15" s="78" t="s">
        <v>214</v>
      </c>
      <c r="C15" s="80">
        <v>56.04579040925325</v>
      </c>
      <c r="D15" s="80">
        <v>71.155029601571556</v>
      </c>
      <c r="E15" s="80">
        <v>76.113057968132935</v>
      </c>
      <c r="F15" s="80">
        <v>70.324880757893311</v>
      </c>
      <c r="G15" s="80">
        <v>88.699062402836603</v>
      </c>
      <c r="H15" s="80">
        <v>92.478212148440434</v>
      </c>
      <c r="I15" s="80">
        <v>94.187706863248664</v>
      </c>
      <c r="J15" s="80">
        <v>95.421387932908416</v>
      </c>
      <c r="K15" s="80">
        <v>96.751912156501987</v>
      </c>
      <c r="L15" s="80">
        <v>99.01412754982853</v>
      </c>
      <c r="M15" s="80">
        <v>99.510681922452235</v>
      </c>
      <c r="N15" s="80">
        <v>99.666019886297548</v>
      </c>
      <c r="O15" s="80">
        <v>99.67050408603501</v>
      </c>
      <c r="P15" s="140"/>
    </row>
    <row r="16" spans="1:16" ht="14.25">
      <c r="B16" s="78" t="s">
        <v>106</v>
      </c>
      <c r="C16" s="80"/>
      <c r="D16" s="80"/>
      <c r="E16" s="80">
        <v>79.705626405495821</v>
      </c>
      <c r="F16" s="80">
        <v>82.648596700742374</v>
      </c>
      <c r="G16" s="80">
        <v>95.938062677231471</v>
      </c>
      <c r="H16" s="80">
        <v>98.611849398495636</v>
      </c>
      <c r="I16" s="80">
        <v>98.414970900429296</v>
      </c>
      <c r="J16" s="80">
        <v>99.127846882269381</v>
      </c>
      <c r="K16" s="80">
        <v>98.987499999999997</v>
      </c>
      <c r="L16" s="80">
        <v>99.552038342211333</v>
      </c>
      <c r="M16" s="80">
        <v>99.694244521630822</v>
      </c>
      <c r="N16" s="80">
        <v>99.826834005876336</v>
      </c>
      <c r="O16" s="80">
        <v>99.8</v>
      </c>
      <c r="P16" s="140"/>
    </row>
    <row r="17" spans="1:16" ht="14.25">
      <c r="B17" s="78" t="s">
        <v>39</v>
      </c>
      <c r="C17" s="80">
        <v>99.412914768941747</v>
      </c>
      <c r="D17" s="80">
        <v>99.781818181818167</v>
      </c>
      <c r="E17" s="80">
        <v>99.736363636363635</v>
      </c>
      <c r="F17" s="80">
        <v>99.758333333333326</v>
      </c>
      <c r="G17" s="80">
        <v>99.816666666666663</v>
      </c>
      <c r="H17" s="80">
        <v>99.825000000000003</v>
      </c>
      <c r="I17" s="80">
        <v>99.775000000000006</v>
      </c>
      <c r="J17" s="80">
        <v>99.713624132653962</v>
      </c>
      <c r="K17" s="80">
        <v>99.713297015264459</v>
      </c>
      <c r="L17" s="80">
        <v>99.644431260233034</v>
      </c>
      <c r="M17" s="80">
        <v>99.781598751654244</v>
      </c>
      <c r="N17" s="80">
        <v>99.847071213015752</v>
      </c>
      <c r="O17" s="80">
        <v>99.878819024149664</v>
      </c>
      <c r="P17" s="140"/>
    </row>
    <row r="18" spans="1:16" ht="14.25">
      <c r="B18" s="78" t="s">
        <v>6</v>
      </c>
      <c r="C18" s="80">
        <v>94.373004112192405</v>
      </c>
      <c r="D18" s="80">
        <v>94.489178073336973</v>
      </c>
      <c r="E18" s="80">
        <v>94.698704261395918</v>
      </c>
      <c r="F18" s="80">
        <v>94.431532478263378</v>
      </c>
      <c r="G18" s="80">
        <v>95.093369895997213</v>
      </c>
      <c r="H18" s="80">
        <v>95.003653005605472</v>
      </c>
      <c r="I18" s="80">
        <v>95.604227274034145</v>
      </c>
      <c r="J18" s="80">
        <v>96.131545420891385</v>
      </c>
      <c r="K18" s="80">
        <v>96.199108808297083</v>
      </c>
      <c r="L18" s="80">
        <v>96.387149214955429</v>
      </c>
      <c r="M18" s="80">
        <v>96.373161869043713</v>
      </c>
      <c r="N18" s="80">
        <v>96.677265100901423</v>
      </c>
      <c r="O18" s="80">
        <v>96.89552437935582</v>
      </c>
      <c r="P18" s="140"/>
    </row>
    <row r="19" spans="1:16" ht="14.25">
      <c r="B19" s="78" t="s">
        <v>41</v>
      </c>
      <c r="C19" s="80">
        <v>82.148476113240932</v>
      </c>
      <c r="D19" s="80">
        <v>82.084115617000435</v>
      </c>
      <c r="E19" s="80">
        <v>82.954935034503777</v>
      </c>
      <c r="F19" s="80">
        <v>83.954258605522412</v>
      </c>
      <c r="G19" s="80">
        <v>84.564094172790007</v>
      </c>
      <c r="H19" s="80">
        <v>86.755821744640286</v>
      </c>
      <c r="I19" s="80">
        <v>87.736913531486039</v>
      </c>
      <c r="J19" s="80">
        <v>88.555810387537761</v>
      </c>
      <c r="K19" s="80">
        <v>87.423886120403836</v>
      </c>
      <c r="L19" s="80">
        <v>88.422125975371046</v>
      </c>
      <c r="M19" s="80">
        <v>86.864786810700849</v>
      </c>
      <c r="N19" s="80">
        <v>86.411672707228703</v>
      </c>
      <c r="O19" s="80">
        <v>87.703076950360284</v>
      </c>
      <c r="P19" s="140"/>
    </row>
    <row r="20" spans="1:16" ht="14.25">
      <c r="B20" s="78" t="s">
        <v>42</v>
      </c>
      <c r="C20" s="80">
        <v>98.497542514499159</v>
      </c>
      <c r="D20" s="80">
        <v>99.661016366739062</v>
      </c>
      <c r="E20" s="80">
        <v>99.618334469301374</v>
      </c>
      <c r="F20" s="80">
        <v>97.766751502551884</v>
      </c>
      <c r="G20" s="80">
        <v>98.388807378773251</v>
      </c>
      <c r="H20" s="80">
        <v>99.044100609665065</v>
      </c>
      <c r="I20" s="80">
        <v>99.663793078542582</v>
      </c>
      <c r="J20" s="80">
        <v>99.93234799423648</v>
      </c>
      <c r="K20" s="80">
        <v>99.930748827606195</v>
      </c>
      <c r="L20" s="80">
        <v>99.833181274830494</v>
      </c>
      <c r="M20" s="80">
        <v>99.411740249421442</v>
      </c>
      <c r="N20" s="80">
        <v>99.762801151278055</v>
      </c>
      <c r="O20" s="80">
        <v>99.770791654936474</v>
      </c>
      <c r="P20" s="140"/>
    </row>
    <row r="21" spans="1:16" ht="14.25">
      <c r="B21" s="78" t="s">
        <v>7</v>
      </c>
      <c r="C21" s="80">
        <v>94.483765850781495</v>
      </c>
      <c r="D21" s="80">
        <v>94.94439299282763</v>
      </c>
      <c r="E21" s="80">
        <v>93.132112626351457</v>
      </c>
      <c r="F21" s="80">
        <v>94.054709842144632</v>
      </c>
      <c r="G21" s="80">
        <v>94.354582677430713</v>
      </c>
      <c r="H21" s="80">
        <v>95.848076060502009</v>
      </c>
      <c r="I21" s="80">
        <v>96.490136147292432</v>
      </c>
      <c r="J21" s="80">
        <v>97.466312749018414</v>
      </c>
      <c r="K21" s="80">
        <v>97.743109808053518</v>
      </c>
      <c r="L21" s="80">
        <v>98.611181680330219</v>
      </c>
      <c r="M21" s="80">
        <v>98.846423245821413</v>
      </c>
      <c r="N21" s="80">
        <v>98.685701173008837</v>
      </c>
      <c r="O21" s="80">
        <v>98.484046865674131</v>
      </c>
      <c r="P21" s="1"/>
    </row>
    <row r="22" spans="1:16" ht="12.75" customHeight="1">
      <c r="B22" s="39"/>
      <c r="C22" s="22"/>
      <c r="D22" s="22"/>
      <c r="E22" s="22"/>
      <c r="F22" s="22"/>
      <c r="G22" s="22"/>
      <c r="H22" s="22"/>
      <c r="I22" s="22"/>
      <c r="J22" s="22"/>
      <c r="K22" s="22"/>
    </row>
    <row r="23" spans="1:16" ht="12.75" customHeight="1">
      <c r="A23" s="8">
        <v>1</v>
      </c>
      <c r="B23" s="8" t="s">
        <v>4</v>
      </c>
    </row>
    <row r="24" spans="1:16" ht="12.75" customHeight="1">
      <c r="A24" s="8">
        <v>2</v>
      </c>
      <c r="B24" s="8" t="s">
        <v>5</v>
      </c>
    </row>
    <row r="25" spans="1:16" ht="12.75" customHeight="1">
      <c r="A25" s="8">
        <v>3</v>
      </c>
      <c r="B25" s="8" t="s">
        <v>117</v>
      </c>
    </row>
    <row r="29" spans="1:16" ht="14.25" customHeight="1"/>
  </sheetData>
  <mergeCells count="1">
    <mergeCell ref="C6:K6"/>
  </mergeCells>
  <phoneticPr fontId="21" type="noConversion"/>
  <pageMargins left="0.35433070866141736" right="0.19685039370078741" top="0.82677165354330717" bottom="0.74803149606299213" header="0.51181102362204722" footer="0.51181102362204722"/>
  <pageSetup paperSize="9" scale="90" orientation="landscape" r:id="rId1"/>
  <headerFooter alignWithMargins="0">
    <oddHeader xml:space="preserve">&amp;L06/01/2012&amp;RUKACR 2012 Report </oddHeader>
    <oddFooter>&amp;LPage 61&amp;CLast updated: 05/03/2012&amp;R&amp;F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1</vt:lpstr>
      <vt:lpstr>Tables1_2_3</vt:lpstr>
      <vt:lpstr>Table 4</vt:lpstr>
      <vt:lpstr>Table 5</vt:lpstr>
      <vt:lpstr>Table 6</vt:lpstr>
      <vt:lpstr>Table 7</vt:lpstr>
      <vt:lpstr>Table 8</vt:lpstr>
      <vt:lpstr>Table 9</vt:lpstr>
      <vt:lpstr>Table 10a</vt:lpstr>
      <vt:lpstr>Table 10b</vt:lpstr>
      <vt:lpstr>'Table 6'!Print_Area</vt:lpstr>
      <vt:lpstr>'Table 7'!Print_Area</vt:lpstr>
      <vt:lpstr>'Table 8'!Print_Area</vt:lpstr>
      <vt:lpstr>'Table 9'!Print_Area</vt:lpstr>
      <vt:lpstr>Tables1_2_3!Print_Area</vt:lpstr>
      <vt:lpstr>Tables1_2_3!Print_Titles</vt:lpstr>
    </vt:vector>
  </TitlesOfParts>
  <Company>CSA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NHSmail - Read</dc:title>
  <dc:creator>Dianes</dc:creator>
  <cp:lastModifiedBy>jkelly</cp:lastModifiedBy>
  <cp:lastPrinted>2012-01-30T14:28:25Z</cp:lastPrinted>
  <dcterms:created xsi:type="dcterms:W3CDTF">2000-08-22T11:31:50Z</dcterms:created>
  <dcterms:modified xsi:type="dcterms:W3CDTF">2012-07-09T08:07:38Z</dcterms:modified>
</cp:coreProperties>
</file>